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png" ContentType="image/p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I10" authorId="0">
      <text>
        <r>
          <rPr>
            <sz val="11"/>
            <rFont val="Calibri"/>
            <family val="1"/>
            <charset val="1"/>
          </rPr>
          <t xml:space="preserve">Minimum chargable area in 11sft
</t>
        </r>
      </text>
    </comment>
    <comment ref="I12" authorId="0">
      <text>
        <r>
          <rPr>
            <sz val="11"/>
            <rFont val="Calibri"/>
            <family val="1"/>
            <charset val="1"/>
          </rPr>
          <t xml:space="preserve">Minimum chargable is 11 sft
</t>
        </r>
      </text>
    </comment>
    <comment ref="I15" authorId="0">
      <text>
        <r>
          <rPr>
            <sz val="11"/>
            <rFont val="Calibri"/>
            <family val="1"/>
            <charset val="1"/>
          </rPr>
          <t xml:space="preserve">Minimum area is 11 sft
</t>
        </r>
      </text>
    </comment>
  </commentList>
</comments>
</file>

<file path=xl/sharedStrings.xml><?xml version="1.0" encoding="utf-8"?>
<sst xmlns="http://schemas.openxmlformats.org/spreadsheetml/2006/main" count="76" uniqueCount="55">
  <si>
    <t xml:space="preserve">QUOTATION</t>
  </si>
  <si>
    <t xml:space="preserve">WINDOW TECHS INDIA PVT. LTD</t>
  </si>
  <si>
    <t xml:space="preserve">Plot No. 805, Sector-69, IMT Faridabad</t>
  </si>
  <si>
    <t xml:space="preserve">Tel. No. 7417856546</t>
  </si>
  <si>
    <t xml:space="preserve">Enquiry No:- WTIPL/2023-24/079</t>
  </si>
  <si>
    <t xml:space="preserve">Date :28/08/2024</t>
  </si>
  <si>
    <t xml:space="preserve">M/sWindoorstech</t>
  </si>
  <si>
    <t xml:space="preserve">Product Description:- Insulated  Venetian Blinds  Magnetic with 20mm Airgap (5mm+20mm+5mm+2mm) = 32mm</t>
  </si>
  <si>
    <t xml:space="preserve">Dear Sir,   SUB : Windowtechs Insulated Venetian Magnetic Blind with glass</t>
  </si>
  <si>
    <t xml:space="preserve">HSN Code : 70080090</t>
  </si>
  <si>
    <t xml:space="preserve">S.No.</t>
  </si>
  <si>
    <t xml:space="preserve">Product</t>
  </si>
  <si>
    <t xml:space="preserve">Location</t>
  </si>
  <si>
    <t xml:space="preserve">Product / Code</t>
  </si>
  <si>
    <t xml:space="preserve">Shade</t>
  </si>
  <si>
    <t xml:space="preserve">Width (mm)</t>
  </si>
  <si>
    <t xml:space="preserve">Drop (mm)</t>
  </si>
  <si>
    <t xml:space="preserve">Unit</t>
  </si>
  <si>
    <t xml:space="preserve">Area in Sft</t>
  </si>
  <si>
    <t xml:space="preserve">Qty.</t>
  </si>
  <si>
    <t xml:space="preserve">Total  (Sft)</t>
  </si>
  <si>
    <t xml:space="preserve">Unit Price (INR)</t>
  </si>
  <si>
    <t xml:space="preserve">Amount (INR)</t>
  </si>
  <si>
    <t xml:space="preserve">Price Working</t>
  </si>
  <si>
    <t xml:space="preserve">Venetian 12.5mm  with Magnetic</t>
  </si>
  <si>
    <t xml:space="preserve">Living</t>
  </si>
  <si>
    <t xml:space="preserve">WT/VB-20-MA-3</t>
  </si>
  <si>
    <t xml:space="preserve">Std</t>
  </si>
  <si>
    <t xml:space="preserve">Sft</t>
  </si>
  <si>
    <t xml:space="preserve">Kitchen Balcony Door</t>
  </si>
  <si>
    <t xml:space="preserve">Bedroom 1</t>
  </si>
  <si>
    <t xml:space="preserve">Bedroom Balcony Door</t>
  </si>
  <si>
    <t xml:space="preserve">Balcony Door</t>
  </si>
  <si>
    <t xml:space="preserve">Bedroom 3</t>
  </si>
  <si>
    <t xml:space="preserve">ADD : Surcharge </t>
  </si>
  <si>
    <t xml:space="preserve">Magnet</t>
  </si>
  <si>
    <t xml:space="preserve">Nos</t>
  </si>
  <si>
    <t xml:space="preserve">Total Amount</t>
  </si>
  <si>
    <t xml:space="preserve">Add GST @18%</t>
  </si>
  <si>
    <t xml:space="preserve">Transpotation &amp; commissioning charges extra  As per actual</t>
  </si>
  <si>
    <t xml:space="preserve">Terms &amp; Conditions:</t>
  </si>
  <si>
    <t xml:space="preserve">1)Any other government levies/ octroi if applicable shall be charged extra.</t>
  </si>
  <si>
    <t xml:space="preserve">2) Orde to be released on M/s.Window Techs India Pvt Ltd</t>
  </si>
  <si>
    <t xml:space="preserve">3) Payment Term: 100% advance.</t>
  </si>
  <si>
    <t xml:space="preserve">NAME           : WINDOW TECHS INDIA PVT LTD. 
BANK NAME : HDFC BANK LTD.
ADDRESS     : SECTOR 15, FARIDABAD-121007 
IFS CODE     : HDFC0001568
A/C NO         : 50200044688712</t>
  </si>
  <si>
    <t xml:space="preserve">4)Any other government levies/ octroi if applicable shall be charged extra.</t>
  </si>
  <si>
    <t xml:space="preserve">5) Delivery:  3-4 weeks from date of release of purchase order along with payment and final measurement.</t>
  </si>
  <si>
    <t xml:space="preserve">6)  Warranty : 3 years from the date of invoice against manufacturing defects (Excluding burning of motor).We under take AMC</t>
  </si>
  <si>
    <t xml:space="preserve">7)Rates given as per the measurements shared.Variation in above rates will  be applicable if any change in measurement</t>
  </si>
  <si>
    <t xml:space="preserve">8) No cancellation or changes in color is acceptable as products are customized.</t>
  </si>
  <si>
    <t xml:space="preserve">9) Minimum Chargable area is  1SQM  / blind</t>
  </si>
  <si>
    <t xml:space="preserve">10) Electricity , scaffolding &amp; labour to be provided by the client at the time of Installation.</t>
  </si>
  <si>
    <t xml:space="preserve">Validity :Above rates are valid for one month from date of quotation</t>
  </si>
  <si>
    <t xml:space="preserve">Regards,</t>
  </si>
  <si>
    <t xml:space="preserve">For Window Techs India Pvt. Ltd.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</si>
</sst>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General"/>
    <numFmt numFmtId="167" formatCode="0.00"/>
    <numFmt numFmtId="168" formatCode="#,##0"/>
  </numFmts>
  <fonts count="11">
    <font>
      <sz val="11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Cambria"/>
      <family val="1"/>
      <charset val="1"/>
    </font>
    <font>
      <sz val="9"/>
      <name val="Calibri"/>
      <family val="1"/>
      <charset val="1"/>
    </font>
    <font>
      <sz val="9"/>
      <color rgb="FF000000"/>
      <name val="Cambria"/>
      <family val="1"/>
      <charset val="1"/>
    </font>
    <font>
      <sz val="9"/>
      <color rgb="FF993300"/>
      <name val="Cambria"/>
      <family val="1"/>
      <charset val="1"/>
    </font>
    <font>
      <sz val="9"/>
      <name val="Cambria"/>
      <family val="1"/>
      <charset val="1"/>
    </font>
    <font>
      <b val="true"/>
      <sz val="9"/>
      <name val="Calibri"/>
      <family val="1"/>
      <charset val="1"/>
    </font>
    <font>
      <b val="true"/>
      <sz val="9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CC0DA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F9FC5"/>
        <bgColor rgb="FF9999FF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5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0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9FC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2</xdr:row>
      <xdr:rowOff>9360</xdr:rowOff>
    </xdr:from>
    <xdr:to>
      <xdr:col>2</xdr:col>
      <xdr:colOff>765360</xdr:colOff>
      <xdr:row>5</xdr:row>
      <xdr:rowOff>16920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7240" y="352080"/>
          <a:ext cx="1845720" cy="57924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0" width="10.99"/>
    <col collapsed="false" customWidth="true" hidden="false" outlineLevel="0" max="4" min="3" style="0" width="16.94"/>
    <col collapsed="false" customWidth="true" hidden="false" outlineLevel="0" max="5" min="5" style="0" width="5.83"/>
    <col collapsed="false" customWidth="true" hidden="false" outlineLevel="0" max="6" min="6" style="0" width="6.94"/>
    <col collapsed="false" customWidth="true" hidden="false" outlineLevel="0" max="7" min="7" style="0" width="5.83"/>
    <col collapsed="false" customWidth="true" hidden="false" outlineLevel="0" max="8" min="8" style="0" width="4.71"/>
    <col collapsed="false" customWidth="true" hidden="false" outlineLevel="0" max="10" min="9" style="0" width="3.98"/>
    <col collapsed="false" customWidth="true" hidden="false" outlineLevel="0" max="11" min="11" style="0" width="6.01"/>
    <col collapsed="false" customWidth="true" hidden="false" outlineLevel="0" max="12" min="12" style="0" width="13.86"/>
    <col collapsed="false" customWidth="true" hidden="false" outlineLevel="0" max="13" min="13" style="0" width="8.14"/>
    <col collapsed="false" customWidth="true" hidden="false" outlineLevel="0" max="16" min="14" style="0" width="9.13"/>
    <col collapsed="false" customWidth="true" hidden="false" outlineLevel="0" max="17" min="17" style="0" width="10.42"/>
    <col collapsed="false" customWidth="true" hidden="false" outlineLevel="0" max="1025" min="18" style="0" width="9.13"/>
  </cols>
  <sheetData>
    <row r="1" s="2" customFormat="true" ht="1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2" customFormat="true" ht="15" hidden="false" customHeight="true" outlineLevel="0" collapsed="false">
      <c r="A2" s="3"/>
      <c r="B2" s="3"/>
      <c r="C2" s="3"/>
      <c r="D2" s="3"/>
      <c r="E2" s="3"/>
      <c r="F2" s="3"/>
      <c r="G2" s="3"/>
      <c r="H2" s="4" t="s">
        <v>1</v>
      </c>
      <c r="I2" s="4"/>
      <c r="J2" s="4"/>
      <c r="K2" s="4"/>
      <c r="L2" s="4"/>
      <c r="M2" s="4"/>
    </row>
    <row r="3" s="2" customFormat="true" ht="15" hidden="false" customHeight="true" outlineLevel="0" collapsed="false">
      <c r="A3" s="3"/>
      <c r="B3" s="3"/>
      <c r="C3" s="3"/>
      <c r="D3" s="3"/>
      <c r="E3" s="3"/>
      <c r="F3" s="3"/>
      <c r="G3" s="3"/>
      <c r="H3" s="5" t="s">
        <v>2</v>
      </c>
      <c r="I3" s="5"/>
      <c r="J3" s="5"/>
      <c r="K3" s="5"/>
      <c r="L3" s="5"/>
      <c r="M3" s="5"/>
    </row>
    <row r="4" s="2" customFormat="true" ht="15" hidden="false" customHeight="true" outlineLevel="0" collapsed="false">
      <c r="A4" s="3"/>
      <c r="B4" s="3"/>
      <c r="C4" s="3"/>
      <c r="D4" s="3"/>
      <c r="E4" s="3"/>
      <c r="F4" s="3"/>
      <c r="G4" s="3"/>
      <c r="H4" s="5" t="s">
        <v>3</v>
      </c>
      <c r="I4" s="5"/>
      <c r="J4" s="5"/>
      <c r="K4" s="5"/>
      <c r="L4" s="5"/>
      <c r="M4" s="5"/>
    </row>
    <row r="5" s="2" customFormat="true" ht="15" hidden="false" customHeight="true" outlineLevel="0" collapsed="false">
      <c r="A5" s="3"/>
      <c r="B5" s="3"/>
      <c r="C5" s="3"/>
      <c r="D5" s="3"/>
      <c r="E5" s="3"/>
      <c r="F5" s="3"/>
      <c r="G5" s="3"/>
      <c r="H5" s="6" t="s">
        <v>4</v>
      </c>
      <c r="I5" s="6"/>
      <c r="J5" s="6"/>
      <c r="K5" s="6"/>
      <c r="L5" s="6"/>
      <c r="M5" s="6"/>
    </row>
    <row r="6" s="2" customFormat="true" ht="15" hidden="false" customHeight="true" outlineLevel="0" collapsed="false">
      <c r="A6" s="3"/>
      <c r="B6" s="3"/>
      <c r="C6" s="3"/>
      <c r="D6" s="3"/>
      <c r="E6" s="3"/>
      <c r="F6" s="3"/>
      <c r="G6" s="3"/>
      <c r="H6" s="6" t="s">
        <v>5</v>
      </c>
      <c r="I6" s="6"/>
      <c r="J6" s="6"/>
      <c r="K6" s="6"/>
      <c r="L6" s="6"/>
      <c r="M6" s="6"/>
    </row>
    <row r="7" s="2" customFormat="true" ht="42.5" hidden="false" customHeight="true" outlineLevel="0" collapsed="false">
      <c r="A7" s="6" t="s">
        <v>6</v>
      </c>
      <c r="B7" s="6"/>
      <c r="C7" s="6"/>
      <c r="D7" s="6"/>
      <c r="E7" s="6"/>
      <c r="F7" s="6"/>
      <c r="G7" s="6"/>
      <c r="H7" s="7" t="s">
        <v>7</v>
      </c>
      <c r="I7" s="7"/>
      <c r="J7" s="7"/>
      <c r="K7" s="7"/>
      <c r="L7" s="7"/>
      <c r="M7" s="7"/>
    </row>
    <row r="8" s="2" customFormat="true" ht="30.6" hidden="false" customHeight="true" outlineLevel="0" collapsed="false">
      <c r="A8" s="8" t="s">
        <v>8</v>
      </c>
      <c r="B8" s="8"/>
      <c r="C8" s="8"/>
      <c r="D8" s="8"/>
      <c r="E8" s="8"/>
      <c r="F8" s="8"/>
      <c r="G8" s="8"/>
      <c r="H8" s="9" t="s">
        <v>9</v>
      </c>
      <c r="I8" s="9"/>
      <c r="J8" s="9"/>
      <c r="K8" s="9"/>
      <c r="L8" s="9"/>
      <c r="M8" s="9"/>
    </row>
    <row r="9" s="2" customFormat="true" ht="24.75" hidden="false" customHeight="true" outlineLevel="0" collapsed="false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0" t="s">
        <v>17</v>
      </c>
      <c r="I9" s="10" t="s">
        <v>18</v>
      </c>
      <c r="J9" s="10" t="s">
        <v>19</v>
      </c>
      <c r="K9" s="10" t="s">
        <v>20</v>
      </c>
      <c r="L9" s="10" t="s">
        <v>21</v>
      </c>
      <c r="M9" s="10" t="s">
        <v>22</v>
      </c>
      <c r="N9" s="11" t="s">
        <v>23</v>
      </c>
      <c r="O9" s="11"/>
    </row>
    <row r="10" s="2" customFormat="true" ht="43.9" hidden="false" customHeight="true" outlineLevel="0" collapsed="false">
      <c r="A10" s="12" t="n">
        <v>1</v>
      </c>
      <c r="B10" s="13" t="s">
        <v>24</v>
      </c>
      <c r="C10" s="13" t="s">
        <v>25</v>
      </c>
      <c r="D10" s="14" t="s">
        <v>26</v>
      </c>
      <c r="E10" s="15" t="s">
        <v>27</v>
      </c>
      <c r="F10" s="16" t="n">
        <f aca="false">1554/2</f>
        <v>777</v>
      </c>
      <c r="G10" s="12" t="n">
        <v>1200</v>
      </c>
      <c r="H10" s="16" t="s">
        <v>28</v>
      </c>
      <c r="I10" s="16" t="n">
        <f aca="false">(F10/1000*G10/1000)*10.764</f>
        <v>10.0363536</v>
      </c>
      <c r="J10" s="12" t="n">
        <v>2</v>
      </c>
      <c r="K10" s="17" t="n">
        <v>22</v>
      </c>
      <c r="L10" s="18" t="n">
        <v>650</v>
      </c>
      <c r="M10" s="19" t="n">
        <f aca="false">L10*K10</f>
        <v>14300</v>
      </c>
      <c r="N10" s="20" t="n">
        <v>850</v>
      </c>
      <c r="O10" s="21" t="n">
        <f aca="false">N10*K10</f>
        <v>18700</v>
      </c>
      <c r="R10" s="12"/>
    </row>
    <row r="11" s="2" customFormat="true" ht="43.9" hidden="false" customHeight="true" outlineLevel="0" collapsed="false">
      <c r="A11" s="12" t="n">
        <v>2</v>
      </c>
      <c r="B11" s="13" t="s">
        <v>24</v>
      </c>
      <c r="C11" s="13" t="s">
        <v>29</v>
      </c>
      <c r="D11" s="14" t="s">
        <v>26</v>
      </c>
      <c r="E11" s="15" t="s">
        <v>27</v>
      </c>
      <c r="F11" s="16" t="n">
        <f aca="false">2242/2</f>
        <v>1121</v>
      </c>
      <c r="G11" s="12" t="n">
        <v>2327</v>
      </c>
      <c r="H11" s="16" t="s">
        <v>28</v>
      </c>
      <c r="I11" s="16" t="n">
        <f aca="false">(F11/1000*G11/1000)*10.764</f>
        <v>28.078615188</v>
      </c>
      <c r="J11" s="12" t="n">
        <v>2</v>
      </c>
      <c r="K11" s="17" t="n">
        <f aca="false">J11*I11</f>
        <v>56.157230376</v>
      </c>
      <c r="L11" s="18" t="n">
        <v>650</v>
      </c>
      <c r="M11" s="19" t="n">
        <f aca="false">L11*K11</f>
        <v>36502.1997444</v>
      </c>
      <c r="N11" s="20" t="n">
        <v>850</v>
      </c>
      <c r="O11" s="21" t="n">
        <f aca="false">N11*K11</f>
        <v>47733.6458196</v>
      </c>
      <c r="R11" s="12"/>
    </row>
    <row r="12" s="2" customFormat="true" ht="43.9" hidden="false" customHeight="true" outlineLevel="0" collapsed="false">
      <c r="A12" s="12" t="n">
        <v>3</v>
      </c>
      <c r="B12" s="13" t="s">
        <v>24</v>
      </c>
      <c r="C12" s="13" t="s">
        <v>30</v>
      </c>
      <c r="D12" s="14" t="s">
        <v>26</v>
      </c>
      <c r="E12" s="15" t="s">
        <v>27</v>
      </c>
      <c r="F12" s="16" t="n">
        <v>469</v>
      </c>
      <c r="G12" s="12" t="n">
        <v>1175</v>
      </c>
      <c r="H12" s="16" t="s">
        <v>28</v>
      </c>
      <c r="I12" s="16" t="n">
        <f aca="false">(F12/1000*G12/1000)*10.764</f>
        <v>5.9317713</v>
      </c>
      <c r="J12" s="12" t="n">
        <v>1</v>
      </c>
      <c r="K12" s="17" t="n">
        <v>11</v>
      </c>
      <c r="L12" s="18" t="n">
        <v>650</v>
      </c>
      <c r="M12" s="19" t="n">
        <f aca="false">L12*K12</f>
        <v>7150</v>
      </c>
      <c r="N12" s="20" t="n">
        <v>850</v>
      </c>
      <c r="O12" s="21" t="n">
        <f aca="false">N12*K12</f>
        <v>9350</v>
      </c>
      <c r="R12" s="12"/>
    </row>
    <row r="13" s="2" customFormat="true" ht="43.9" hidden="false" customHeight="true" outlineLevel="0" collapsed="false">
      <c r="A13" s="12" t="n">
        <v>4</v>
      </c>
      <c r="B13" s="13" t="s">
        <v>24</v>
      </c>
      <c r="C13" s="13" t="s">
        <v>31</v>
      </c>
      <c r="D13" s="14" t="s">
        <v>26</v>
      </c>
      <c r="E13" s="15" t="s">
        <v>27</v>
      </c>
      <c r="F13" s="16" t="n">
        <f aca="false">1778/2</f>
        <v>889</v>
      </c>
      <c r="G13" s="12" t="n">
        <v>2324</v>
      </c>
      <c r="H13" s="16" t="s">
        <v>28</v>
      </c>
      <c r="I13" s="16" t="n">
        <f aca="false">(F13/1000*G13/1000)*10.764</f>
        <v>22.238811504</v>
      </c>
      <c r="J13" s="12" t="n">
        <v>2</v>
      </c>
      <c r="K13" s="17" t="n">
        <f aca="false">J13*I13</f>
        <v>44.477623008</v>
      </c>
      <c r="L13" s="18" t="n">
        <v>650</v>
      </c>
      <c r="M13" s="19" t="n">
        <f aca="false">L13*K13</f>
        <v>28910.4549552</v>
      </c>
      <c r="N13" s="20" t="n">
        <v>850</v>
      </c>
      <c r="O13" s="21" t="n">
        <f aca="false">N13*K13</f>
        <v>37805.9795568</v>
      </c>
      <c r="R13" s="12"/>
    </row>
    <row r="14" s="2" customFormat="true" ht="43.9" hidden="false" customHeight="true" outlineLevel="0" collapsed="false">
      <c r="A14" s="12" t="n">
        <v>5</v>
      </c>
      <c r="B14" s="13" t="s">
        <v>24</v>
      </c>
      <c r="C14" s="13" t="s">
        <v>32</v>
      </c>
      <c r="D14" s="14" t="s">
        <v>26</v>
      </c>
      <c r="E14" s="15" t="s">
        <v>27</v>
      </c>
      <c r="F14" s="16" t="n">
        <f aca="false">1828/2</f>
        <v>914</v>
      </c>
      <c r="G14" s="12" t="n">
        <v>2330</v>
      </c>
      <c r="H14" s="16" t="s">
        <v>28</v>
      </c>
      <c r="I14" s="16" t="n">
        <f aca="false">(F14/1000*G14/1000)*10.764</f>
        <v>22.92322968</v>
      </c>
      <c r="J14" s="12" t="n">
        <v>2</v>
      </c>
      <c r="K14" s="17" t="n">
        <f aca="false">J14*I14</f>
        <v>45.84645936</v>
      </c>
      <c r="L14" s="18" t="n">
        <v>650</v>
      </c>
      <c r="M14" s="19" t="n">
        <f aca="false">L14*K14</f>
        <v>29800.198584</v>
      </c>
      <c r="N14" s="20" t="n">
        <v>850</v>
      </c>
      <c r="O14" s="21" t="n">
        <f aca="false">N14*K14</f>
        <v>38969.490456</v>
      </c>
      <c r="R14" s="12"/>
    </row>
    <row r="15" s="2" customFormat="true" ht="43.9" hidden="false" customHeight="true" outlineLevel="0" collapsed="false">
      <c r="A15" s="12" t="n">
        <v>6</v>
      </c>
      <c r="B15" s="13" t="s">
        <v>24</v>
      </c>
      <c r="C15" s="13" t="s">
        <v>33</v>
      </c>
      <c r="D15" s="14" t="s">
        <v>26</v>
      </c>
      <c r="E15" s="15" t="s">
        <v>27</v>
      </c>
      <c r="F15" s="16" t="n">
        <f aca="false">1512/2</f>
        <v>756</v>
      </c>
      <c r="G15" s="12" t="n">
        <v>1189</v>
      </c>
      <c r="H15" s="16" t="s">
        <v>28</v>
      </c>
      <c r="I15" s="16" t="n">
        <f aca="false">(F15/1000*G15/1000)*10.764</f>
        <v>9.675587376</v>
      </c>
      <c r="J15" s="12" t="n">
        <v>2</v>
      </c>
      <c r="K15" s="17" t="n">
        <f aca="false">11*2</f>
        <v>22</v>
      </c>
      <c r="L15" s="18" t="n">
        <v>650</v>
      </c>
      <c r="M15" s="19" t="n">
        <f aca="false">L15*K15</f>
        <v>14300</v>
      </c>
      <c r="N15" s="20" t="n">
        <v>850</v>
      </c>
      <c r="O15" s="21" t="n">
        <f aca="false">N15*K15</f>
        <v>18700</v>
      </c>
      <c r="R15" s="12"/>
    </row>
    <row r="16" s="2" customFormat="true" ht="12" hidden="false" customHeight="true" outlineLevel="0" collapsed="false">
      <c r="A16" s="12"/>
      <c r="B16" s="22"/>
      <c r="C16" s="22"/>
      <c r="D16" s="22" t="s">
        <v>34</v>
      </c>
      <c r="E16" s="22"/>
      <c r="F16" s="22" t="s">
        <v>35</v>
      </c>
      <c r="G16" s="23"/>
      <c r="H16" s="16" t="s">
        <v>36</v>
      </c>
      <c r="I16" s="16"/>
      <c r="J16" s="12" t="n">
        <f aca="false">SUM(J10:J15)</f>
        <v>11</v>
      </c>
      <c r="K16" s="12"/>
      <c r="L16" s="18" t="n">
        <v>3000</v>
      </c>
      <c r="M16" s="19" t="n">
        <f aca="false">L16*J16</f>
        <v>33000</v>
      </c>
      <c r="N16" s="21" t="n">
        <v>3900</v>
      </c>
      <c r="O16" s="21" t="n">
        <f aca="false">N16*J16</f>
        <v>42900</v>
      </c>
      <c r="R16" s="12"/>
    </row>
    <row r="17" s="2" customFormat="true" ht="12" hidden="false" customHeight="true" outlineLevel="0" collapsed="false">
      <c r="A17" s="12"/>
      <c r="B17" s="22"/>
      <c r="C17" s="22"/>
      <c r="D17" s="22"/>
      <c r="E17" s="22"/>
      <c r="F17" s="22"/>
      <c r="G17" s="23"/>
      <c r="H17" s="16"/>
      <c r="I17" s="16"/>
      <c r="J17" s="12"/>
      <c r="K17" s="12"/>
      <c r="L17" s="18"/>
      <c r="M17" s="19"/>
      <c r="N17" s="21"/>
      <c r="O17" s="21"/>
    </row>
    <row r="18" s="2" customFormat="true" ht="12" hidden="false" customHeight="true" outlineLevel="0" collapsed="false">
      <c r="A18" s="12"/>
      <c r="B18" s="22"/>
      <c r="C18" s="22"/>
      <c r="D18" s="22"/>
      <c r="E18" s="22"/>
      <c r="F18" s="22"/>
      <c r="G18" s="24" t="s">
        <v>37</v>
      </c>
      <c r="H18" s="24"/>
      <c r="I18" s="24"/>
      <c r="J18" s="24"/>
      <c r="K18" s="24"/>
      <c r="L18" s="24"/>
      <c r="M18" s="19" t="n">
        <f aca="false">SUM(M10:M17)</f>
        <v>163962.8532836</v>
      </c>
      <c r="N18" s="21"/>
      <c r="O18" s="21" t="n">
        <f aca="false">SUM(O10:O17)</f>
        <v>214159.1158324</v>
      </c>
    </row>
    <row r="19" s="2" customFormat="true" ht="12" hidden="false" customHeight="true" outlineLevel="0" collapsed="false">
      <c r="A19" s="12"/>
      <c r="B19" s="22"/>
      <c r="C19" s="22"/>
      <c r="D19" s="22"/>
      <c r="E19" s="22"/>
      <c r="F19" s="22"/>
      <c r="G19" s="24" t="s">
        <v>38</v>
      </c>
      <c r="H19" s="24"/>
      <c r="I19" s="24"/>
      <c r="J19" s="24"/>
      <c r="K19" s="24"/>
      <c r="L19" s="24"/>
      <c r="M19" s="19" t="n">
        <f aca="false">M18*18%</f>
        <v>29513.313591048</v>
      </c>
      <c r="N19" s="21"/>
      <c r="O19" s="21" t="n">
        <f aca="false">O18*18%</f>
        <v>38548.640849832</v>
      </c>
    </row>
    <row r="20" s="2" customFormat="true" ht="12" hidden="false" customHeight="true" outlineLevel="0" collapsed="false">
      <c r="A20" s="12"/>
      <c r="B20" s="22"/>
      <c r="C20" s="22"/>
      <c r="D20" s="22"/>
      <c r="E20" s="22"/>
      <c r="F20" s="22"/>
      <c r="G20" s="24" t="s">
        <v>37</v>
      </c>
      <c r="H20" s="24"/>
      <c r="I20" s="24"/>
      <c r="J20" s="24"/>
      <c r="K20" s="24"/>
      <c r="L20" s="24"/>
      <c r="M20" s="19" t="n">
        <f aca="false">M19+M18</f>
        <v>193476.166874648</v>
      </c>
      <c r="N20" s="21"/>
      <c r="O20" s="21" t="n">
        <f aca="false">O19+O18</f>
        <v>252707.756682232</v>
      </c>
    </row>
    <row r="21" s="2" customFormat="true" ht="21.6" hidden="false" customHeight="true" outlineLevel="0" collapsed="false">
      <c r="A21" s="25"/>
      <c r="B21" s="26"/>
      <c r="C21" s="26"/>
      <c r="D21" s="26"/>
      <c r="E21" s="26"/>
      <c r="F21" s="26"/>
      <c r="G21" s="27" t="s">
        <v>39</v>
      </c>
      <c r="H21" s="27"/>
      <c r="I21" s="27"/>
      <c r="J21" s="27"/>
      <c r="K21" s="27"/>
      <c r="L21" s="27"/>
      <c r="M21" s="27"/>
    </row>
    <row r="22" s="2" customFormat="true" ht="15.75" hidden="false" customHeight="true" outlineLevel="0" collapsed="false">
      <c r="A22" s="28" t="s">
        <v>40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="2" customFormat="true" ht="12" hidden="false" customHeight="true" outlineLevel="0" collapsed="false">
      <c r="A23" s="29" t="s">
        <v>41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="2" customFormat="true" ht="12" hidden="false" customHeight="true" outlineLevel="0" collapsed="false">
      <c r="A24" s="29" t="s">
        <v>42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="2" customFormat="true" ht="15.75" hidden="false" customHeight="true" outlineLevel="0" collapsed="false">
      <c r="A25" s="5" t="s">
        <v>43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="2" customFormat="true" ht="61.9" hidden="false" customHeight="true" outlineLevel="0" collapsed="false">
      <c r="A26" s="30" t="s">
        <v>44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="2" customFormat="true" ht="13.8" hidden="false" customHeight="true" outlineLevel="0" collapsed="false">
      <c r="A27" s="29" t="s">
        <v>45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="2" customFormat="true" ht="15.75" hidden="false" customHeight="true" outlineLevel="0" collapsed="false">
      <c r="A28" s="5" t="s">
        <v>46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="2" customFormat="true" ht="23.1" hidden="false" customHeight="true" outlineLevel="0" collapsed="false">
      <c r="A29" s="31" t="s">
        <v>47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="2" customFormat="true" ht="13.8" hidden="false" customHeight="true" outlineLevel="0" collapsed="false">
      <c r="A30" s="29" t="s">
        <v>48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="2" customFormat="true" ht="14.45" hidden="false" customHeight="true" outlineLevel="0" collapsed="false">
      <c r="A31" s="29" t="s">
        <v>49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="2" customFormat="true" ht="14.45" hidden="false" customHeight="true" outlineLevel="0" collapsed="false">
      <c r="A32" s="29" t="s">
        <v>50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="2" customFormat="true" ht="14.45" hidden="false" customHeight="true" outlineLevel="0" collapsed="false">
      <c r="A33" s="5" t="s">
        <v>51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="2" customFormat="true" ht="13.5" hidden="false" customHeight="true" outlineLevel="0" collapsed="false">
      <c r="A34" s="29" t="s">
        <v>52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="2" customFormat="true" ht="16.5" hidden="false" customHeight="true" outlineLevel="0" collapsed="false">
      <c r="A35" s="32" t="s">
        <v>53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="2" customFormat="true" ht="12" hidden="false" customHeight="true" outlineLevel="0" collapsed="false">
      <c r="A36" s="33" t="s">
        <v>54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="2" customFormat="true" ht="12" hidden="false" customHeight="true" outlineLevel="0" collapsed="false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="2" customFormat="true" ht="12" hidden="false" customHeight="true" outlineLevel="0" collapsed="false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="2" customFormat="true" ht="12" hidden="false" customHeight="true" outlineLevel="0" collapsed="false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="2" customFormat="true" ht="12" hidden="false" customHeight="true" outlineLevel="0" collapsed="false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="2" customFormat="true" ht="12" hidden="false" customHeight="true" outlineLevel="0" collapsed="false"/>
  </sheetData>
  <mergeCells count="35">
    <mergeCell ref="A1:M1"/>
    <mergeCell ref="A2:G6"/>
    <mergeCell ref="H2:M2"/>
    <mergeCell ref="H3:M3"/>
    <mergeCell ref="H4:M4"/>
    <mergeCell ref="H5:M5"/>
    <mergeCell ref="H6:M6"/>
    <mergeCell ref="A7:G7"/>
    <mergeCell ref="H7:M7"/>
    <mergeCell ref="A8:G8"/>
    <mergeCell ref="H8:M8"/>
    <mergeCell ref="N9:O9"/>
    <mergeCell ref="G18:L18"/>
    <mergeCell ref="G19:L19"/>
    <mergeCell ref="G20:L20"/>
    <mergeCell ref="G21:M21"/>
    <mergeCell ref="A22:M22"/>
    <mergeCell ref="A23:M23"/>
    <mergeCell ref="A24:M24"/>
    <mergeCell ref="A25:M25"/>
    <mergeCell ref="A26:M26"/>
    <mergeCell ref="A27:M27"/>
    <mergeCell ref="A28:M28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38:M38"/>
    <mergeCell ref="A39:M39"/>
    <mergeCell ref="A40:M4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600</TotalTime>
  <Application>XLSX_Editor/6.2.8.2$Windows_x86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2023-01-17T12:50:00Z</dcterms:created>
  <dc:creator>admin</dc:creator>
  <dc:description/>
  <dc:language>en-IN</dc:language>
  <cp:lastModifiedBy/>
  <cp:lastPrinted>2024-05-04T08:31:19Z</cp:lastPrinted>
  <dcterms:modified xsi:type="dcterms:W3CDTF">2024-08-30T15:49:54Z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ICV">
    <vt:lpwstr>35B647B7416B47EB84966C626B0E9D29_13</vt:lpwstr>
  </property>
  <property fmtid="{D5CDD505-2E9C-101B-9397-08002B2CF9AE}" pid="6" name="KSOProductBuildVer">
    <vt:lpwstr>1033-12.2.0.13489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