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16"/>
  <workbookPr/>
  <mc:AlternateContent xmlns:mc="http://schemas.openxmlformats.org/markup-compatibility/2006">
    <mc:Choice Requires="x15">
      <x15ac:absPath xmlns:x15ac="http://schemas.microsoft.com/office/spreadsheetml/2010/11/ac" url="D:\testing Team\Price and Formula calculation files\Price and Formula calculation files\"/>
    </mc:Choice>
  </mc:AlternateContent>
  <xr:revisionPtr revIDLastSave="0" documentId="11_8199CFD6444AAD2D415A85FB13DD82AB8F6F15B1" xr6:coauthVersionLast="47" xr6:coauthVersionMax="47" xr10:uidLastSave="{00000000-0000-0000-0000-000000000000}"/>
  <bookViews>
    <workbookView xWindow="360" yWindow="525" windowWidth="19815" windowHeight="7365" firstSheet="1" activeTab="1" xr2:uid="{00000000-000D-0000-FFFF-FFFF00000000}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" roundtripDataChecksum="VJUGqijg3xzAfkYzPdZqvB8+vAXdwv+VDZwaycUaPH8="/>
    </ext>
  </extLst>
</workbook>
</file>

<file path=xl/calcChain.xml><?xml version="1.0" encoding="utf-8"?>
<calcChain xmlns="http://schemas.openxmlformats.org/spreadsheetml/2006/main">
  <c r="I28" i="2" l="1"/>
  <c r="I31" i="2"/>
  <c r="I30" i="2"/>
  <c r="I29" i="2"/>
  <c r="C28" i="2" l="1"/>
  <c r="C30" i="2"/>
  <c r="C29" i="2"/>
  <c r="C31" i="2"/>
  <c r="H15" i="2" l="1"/>
  <c r="I15" i="2" s="1"/>
  <c r="J15" i="2" s="1"/>
  <c r="B14" i="2"/>
  <c r="B15" i="2"/>
  <c r="B13" i="2"/>
  <c r="C13" i="2" s="1"/>
  <c r="H17" i="2"/>
  <c r="I17" i="2" s="1"/>
  <c r="J17" i="2" s="1"/>
  <c r="B18" i="2"/>
  <c r="B42" i="2"/>
  <c r="C42" i="2" s="1"/>
  <c r="B19" i="2"/>
  <c r="H18" i="2"/>
  <c r="I18" i="2" s="1"/>
  <c r="H19" i="2"/>
  <c r="V140" i="1"/>
  <c r="V104" i="1"/>
  <c r="V69" i="1"/>
  <c r="V10" i="1"/>
  <c r="D13" i="2" l="1"/>
  <c r="B36" i="2"/>
  <c r="C36" i="2" s="1"/>
  <c r="H16" i="2"/>
  <c r="I16" i="2" s="1"/>
  <c r="J16" i="2" s="1"/>
  <c r="B17" i="2"/>
  <c r="C17" i="2" s="1"/>
  <c r="D17" i="2" s="1"/>
  <c r="B16" i="2"/>
  <c r="C16" i="2" s="1"/>
  <c r="D16" i="2" s="1"/>
  <c r="H14" i="2"/>
  <c r="I14" i="2" s="1"/>
  <c r="J14" i="2" s="1"/>
  <c r="B40" i="2"/>
  <c r="C40" i="2" s="1"/>
  <c r="D40" i="2" s="1"/>
  <c r="H13" i="2"/>
  <c r="I13" i="2" s="1"/>
  <c r="J13" i="2" s="1"/>
  <c r="B38" i="2"/>
  <c r="C38" i="2" s="1"/>
  <c r="D38" i="2" s="1"/>
  <c r="H41" i="2"/>
  <c r="I41" i="2" s="1"/>
  <c r="J41" i="2" s="1"/>
  <c r="H40" i="2"/>
  <c r="I40" i="2" s="1"/>
  <c r="J40" i="2" s="1"/>
  <c r="H42" i="2"/>
  <c r="I42" i="2" s="1"/>
  <c r="J42" i="2" s="1"/>
  <c r="B39" i="2"/>
  <c r="C39" i="2" s="1"/>
  <c r="D39" i="2" s="1"/>
  <c r="B41" i="2"/>
  <c r="C41" i="2" s="1"/>
  <c r="D41" i="2" s="1"/>
  <c r="D42" i="2"/>
  <c r="B37" i="2"/>
  <c r="C37" i="2" s="1"/>
  <c r="D37" i="2" s="1"/>
  <c r="H37" i="2"/>
  <c r="I37" i="2" s="1"/>
  <c r="J37" i="2" s="1"/>
  <c r="H39" i="2"/>
  <c r="I39" i="2" s="1"/>
  <c r="J39" i="2" s="1"/>
  <c r="H36" i="2"/>
  <c r="I36" i="2" s="1"/>
  <c r="H38" i="2"/>
  <c r="I38" i="2" s="1"/>
  <c r="J38" i="2" s="1"/>
  <c r="C15" i="2"/>
  <c r="D15" i="2" s="1"/>
  <c r="C18" i="2"/>
  <c r="D18" i="2" s="1"/>
  <c r="C14" i="2"/>
  <c r="D14" i="2" s="1"/>
  <c r="C19" i="2"/>
  <c r="D19" i="2" s="1"/>
  <c r="I19" i="2"/>
  <c r="J19" i="2" s="1"/>
  <c r="J18" i="2"/>
  <c r="C21" i="2" l="1"/>
  <c r="C44" i="2"/>
  <c r="D36" i="2"/>
  <c r="I44" i="2"/>
  <c r="J36" i="2"/>
  <c r="I21" i="2"/>
</calcChain>
</file>

<file path=xl/sharedStrings.xml><?xml version="1.0" encoding="utf-8"?>
<sst xmlns="http://schemas.openxmlformats.org/spreadsheetml/2006/main" count="179" uniqueCount="57">
  <si>
    <t>Fabrics</t>
  </si>
  <si>
    <t>per meter</t>
  </si>
  <si>
    <t>Markup</t>
  </si>
  <si>
    <t>Acaisa-Red</t>
  </si>
  <si>
    <t>Band A</t>
  </si>
  <si>
    <t>Selling price comes from: Price Table</t>
  </si>
  <si>
    <t>Selling price comes from: BOM</t>
  </si>
  <si>
    <t>Components</t>
  </si>
  <si>
    <t>Price</t>
  </si>
  <si>
    <t>Somfy motor</t>
  </si>
  <si>
    <t>Width</t>
  </si>
  <si>
    <t>Drop</t>
  </si>
  <si>
    <t>Product type</t>
  </si>
  <si>
    <t>Motors</t>
  </si>
  <si>
    <t>Net price</t>
  </si>
  <si>
    <t>Discount will be applied in the order form for each product</t>
  </si>
  <si>
    <t>By default - Options and Materials, Operations should be checked</t>
  </si>
  <si>
    <t>Scenario:1</t>
  </si>
  <si>
    <t>By default - Price tables and Options, Operations should be checked</t>
  </si>
  <si>
    <t>Scenario:2</t>
  </si>
  <si>
    <t>Discount=2%</t>
  </si>
  <si>
    <t>Scenario:3</t>
  </si>
  <si>
    <t>AMMOLITE DB</t>
  </si>
  <si>
    <r>
      <t>Product Name:</t>
    </r>
    <r>
      <rPr>
        <b/>
        <sz val="11"/>
        <color theme="1"/>
        <rFont val="Calibri"/>
        <family val="2"/>
        <scheme val="minor"/>
      </rPr>
      <t>Discount Product</t>
    </r>
  </si>
  <si>
    <r>
      <t xml:space="preserve">Product Name: </t>
    </r>
    <r>
      <rPr>
        <b/>
        <sz val="11"/>
        <color theme="1"/>
        <rFont val="Calibri"/>
        <family val="2"/>
        <scheme val="minor"/>
      </rPr>
      <t>Discount Product (set as BOM)</t>
    </r>
  </si>
  <si>
    <t>Price Table</t>
  </si>
  <si>
    <t>Cost Price</t>
  </si>
  <si>
    <t>Net Price</t>
  </si>
  <si>
    <t>BOM</t>
  </si>
  <si>
    <t>Qty</t>
  </si>
  <si>
    <t>Price Table Price</t>
  </si>
  <si>
    <t>Matrials Price</t>
  </si>
  <si>
    <t>Option Price</t>
  </si>
  <si>
    <t>Operations Price</t>
  </si>
  <si>
    <t>MP Price</t>
  </si>
  <si>
    <t>Discount %</t>
  </si>
  <si>
    <t>Overide Price</t>
  </si>
  <si>
    <t>Testing Status</t>
  </si>
  <si>
    <t>PT+O+OR Discound Price</t>
  </si>
  <si>
    <t>Done</t>
  </si>
  <si>
    <t>MP+O+OR Discound Price</t>
  </si>
  <si>
    <t>PT+O Discound Price</t>
  </si>
  <si>
    <t>MP+O Discound Price</t>
  </si>
  <si>
    <t>PT+OR Discound Price</t>
  </si>
  <si>
    <t>MP+OR Discound Price</t>
  </si>
  <si>
    <t>O+OR Discound Price</t>
  </si>
  <si>
    <t>Options Discound Price</t>
  </si>
  <si>
    <t>Operations Discound Price</t>
  </si>
  <si>
    <t>Price table Discount price</t>
  </si>
  <si>
    <t>Matrials Discount price</t>
  </si>
  <si>
    <t>Testing completed 28/4/25</t>
  </si>
  <si>
    <t>STUTTGART</t>
  </si>
  <si>
    <t>Product Name:Discount Curtain</t>
  </si>
  <si>
    <r>
      <t xml:space="preserve">Product Name: </t>
    </r>
    <r>
      <rPr>
        <b/>
        <sz val="11"/>
        <color theme="1"/>
        <rFont val="Calibri"/>
        <family val="2"/>
        <scheme val="minor"/>
      </rPr>
      <t>Discount Curtain</t>
    </r>
  </si>
  <si>
    <t>Makeup charge of fabric formula price</t>
  </si>
  <si>
    <t>Fabric Qty formula Price</t>
  </si>
  <si>
    <t>Testing completed 30/4/25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</si>
</sst>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/>
    <xf numFmtId="0" fontId="3" fillId="0" borderId="0" xfId="0" applyFont="1"/>
    <xf numFmtId="0" fontId="2" fillId="0" borderId="2" xfId="0" applyFont="1" applyBorder="1"/>
    <xf numFmtId="0" fontId="2" fillId="0" borderId="0" xfId="0" applyFont="1" applyAlignment="1">
      <alignment horizontal="right"/>
    </xf>
    <xf numFmtId="0" fontId="2" fillId="3" borderId="1" xfId="0" applyFont="1" applyFill="1" applyBorder="1"/>
    <xf numFmtId="0" fontId="4" fillId="2" borderId="1" xfId="0" applyFont="1" applyFill="1" applyBorder="1"/>
    <xf numFmtId="0" fontId="5" fillId="0" borderId="0" xfId="0" applyFont="1"/>
    <xf numFmtId="10" fontId="2" fillId="0" borderId="0" xfId="0" applyNumberFormat="1" applyFont="1"/>
    <xf numFmtId="0" fontId="6" fillId="0" borderId="0" xfId="0" applyFont="1"/>
    <xf numFmtId="0" fontId="6" fillId="0" borderId="3" xfId="0" applyFont="1" applyBorder="1"/>
    <xf numFmtId="0" fontId="0" fillId="0" borderId="3" xfId="0" applyBorder="1"/>
    <xf numFmtId="2" fontId="0" fillId="0" borderId="3" xfId="0" applyNumberFormat="1" applyBorder="1"/>
    <xf numFmtId="0" fontId="0" fillId="0" borderId="1" xfId="0" applyBorder="1"/>
    <xf numFmtId="0" fontId="6" fillId="0" borderId="1" xfId="0" applyFont="1" applyBorder="1"/>
    <xf numFmtId="0" fontId="7" fillId="0" borderId="0" xfId="0" applyFont="1"/>
    <xf numFmtId="0" fontId="0" fillId="0" borderId="4" xfId="0" applyBorder="1"/>
    <xf numFmtId="0" fontId="1" fillId="4" borderId="1" xfId="0" applyFont="1" applyFill="1" applyBorder="1"/>
    <xf numFmtId="0" fontId="1" fillId="4" borderId="0" xfId="0" applyFont="1" applyFill="1"/>
    <xf numFmtId="0" fontId="1" fillId="0" borderId="0" xfId="0" applyFont="1"/>
    <xf numFmtId="0" fontId="1" fillId="2" borderId="0" xfId="0" applyFont="1" applyFill="1"/>
    <xf numFmtId="0" fontId="1" fillId="0" borderId="3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504825</xdr:colOff>
      <xdr:row>13</xdr:row>
      <xdr:rowOff>38100</xdr:rowOff>
    </xdr:from>
    <xdr:ext cx="7667625" cy="4181475"/>
    <xdr:pic>
      <xdr:nvPicPr>
        <xdr:cNvPr id="2" name="image5.png" descr="https://lh7-us.googleusercontent.com/LqiSByUPj1udzP4sfBq2BpSISoe9Qpdcx_ByvldY1FHUE36Dv1rzLCUfUxDJ3M0Lc_ZTDjklwnHaXagOvddrgRmKCKcEDSYnZS1RclNTrlgoLwtv5hb6LwOmxNokmxyeIjEG1D0SwS1AjJUrp5GvdzxJNUS3zgA6c8atCY_34FBHISLJZeGd7DG6YTrsM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504825</xdr:colOff>
      <xdr:row>39</xdr:row>
      <xdr:rowOff>152400</xdr:rowOff>
    </xdr:from>
    <xdr:ext cx="7667625" cy="4124325"/>
    <xdr:pic>
      <xdr:nvPicPr>
        <xdr:cNvPr id="3" name="image4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76</xdr:row>
      <xdr:rowOff>0</xdr:rowOff>
    </xdr:from>
    <xdr:ext cx="9982200" cy="387667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504825</xdr:colOff>
      <xdr:row>108</xdr:row>
      <xdr:rowOff>133350</xdr:rowOff>
    </xdr:from>
    <xdr:ext cx="11296650" cy="4695825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-371475</xdr:colOff>
      <xdr:row>12</xdr:row>
      <xdr:rowOff>152400</xdr:rowOff>
    </xdr:from>
    <xdr:ext cx="11010900" cy="600075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000"/>
  <sheetViews>
    <sheetView showGridLines="0" topLeftCell="Q1" workbookViewId="0">
      <selection activeCell="I9" sqref="I9"/>
    </sheetView>
  </sheetViews>
  <sheetFormatPr defaultColWidth="14.42578125" defaultRowHeight="15" customHeight="1"/>
  <cols>
    <col min="1" max="8" width="8.7109375" customWidth="1"/>
    <col min="9" max="9" width="12.28515625" customWidth="1"/>
    <col min="10" max="10" width="9.85546875" customWidth="1"/>
    <col min="11" max="13" width="8.7109375" customWidth="1"/>
    <col min="14" max="14" width="13.85546875" customWidth="1"/>
    <col min="15" max="15" width="13.42578125" customWidth="1"/>
    <col min="16" max="19" width="8.7109375" customWidth="1"/>
    <col min="20" max="20" width="12.42578125" customWidth="1"/>
    <col min="21" max="37" width="8.7109375" customWidth="1"/>
  </cols>
  <sheetData>
    <row r="1" spans="2:22">
      <c r="I1" s="1" t="s">
        <v>0</v>
      </c>
      <c r="J1" s="1" t="s">
        <v>1</v>
      </c>
      <c r="K1" s="1" t="s">
        <v>2</v>
      </c>
    </row>
    <row r="2" spans="2:22">
      <c r="I2" s="19" t="s">
        <v>3</v>
      </c>
      <c r="J2" s="19">
        <v>10</v>
      </c>
      <c r="K2" s="19">
        <v>2</v>
      </c>
    </row>
    <row r="3" spans="2:22">
      <c r="B3" s="1" t="s">
        <v>4</v>
      </c>
      <c r="N3" s="2" t="s">
        <v>5</v>
      </c>
      <c r="S3" s="2" t="s">
        <v>6</v>
      </c>
    </row>
    <row r="4" spans="2:22">
      <c r="I4" s="1" t="s">
        <v>7</v>
      </c>
      <c r="J4" s="1" t="s">
        <v>8</v>
      </c>
      <c r="K4" s="1" t="s">
        <v>2</v>
      </c>
    </row>
    <row r="5" spans="2:22">
      <c r="B5" s="3"/>
      <c r="C5" s="3">
        <v>1000</v>
      </c>
      <c r="D5" s="3">
        <v>1100</v>
      </c>
      <c r="E5" s="3">
        <v>1200</v>
      </c>
      <c r="F5" s="3">
        <v>1300</v>
      </c>
      <c r="G5" s="3">
        <v>1400</v>
      </c>
      <c r="I5" s="19" t="s">
        <v>9</v>
      </c>
      <c r="J5" s="19">
        <v>50</v>
      </c>
      <c r="K5" s="19">
        <v>2</v>
      </c>
      <c r="N5" s="19" t="s">
        <v>10</v>
      </c>
      <c r="O5" s="4">
        <v>1000</v>
      </c>
      <c r="S5" s="19" t="s">
        <v>10</v>
      </c>
      <c r="T5" s="4">
        <v>1000</v>
      </c>
    </row>
    <row r="6" spans="2:22">
      <c r="B6" s="3">
        <v>1000</v>
      </c>
      <c r="C6" s="3">
        <v>10</v>
      </c>
      <c r="D6" s="3">
        <v>20</v>
      </c>
      <c r="E6" s="3">
        <v>30</v>
      </c>
      <c r="F6" s="3">
        <v>40</v>
      </c>
      <c r="G6" s="3">
        <v>50</v>
      </c>
      <c r="N6" s="19" t="s">
        <v>11</v>
      </c>
      <c r="O6" s="4">
        <v>1000</v>
      </c>
      <c r="S6" s="19" t="s">
        <v>11</v>
      </c>
      <c r="T6" s="4">
        <v>1000</v>
      </c>
    </row>
    <row r="7" spans="2:22">
      <c r="B7" s="3">
        <v>1100</v>
      </c>
      <c r="C7" s="3">
        <v>20</v>
      </c>
      <c r="D7" s="3">
        <v>78</v>
      </c>
      <c r="E7" s="3">
        <v>78</v>
      </c>
      <c r="F7" s="3">
        <v>635</v>
      </c>
      <c r="G7" s="3">
        <v>5</v>
      </c>
      <c r="N7" s="19" t="s">
        <v>12</v>
      </c>
      <c r="O7" s="4" t="s">
        <v>4</v>
      </c>
      <c r="S7" s="19" t="s">
        <v>12</v>
      </c>
      <c r="T7" s="4" t="s">
        <v>4</v>
      </c>
    </row>
    <row r="8" spans="2:22">
      <c r="B8" s="3">
        <v>1200</v>
      </c>
      <c r="C8" s="3">
        <v>30</v>
      </c>
      <c r="D8" s="3">
        <v>63</v>
      </c>
      <c r="E8" s="3">
        <v>6</v>
      </c>
      <c r="F8" s="3">
        <v>4</v>
      </c>
      <c r="G8" s="3">
        <v>6</v>
      </c>
      <c r="N8" s="19" t="s">
        <v>0</v>
      </c>
      <c r="O8" s="4" t="s">
        <v>3</v>
      </c>
      <c r="S8" s="19" t="s">
        <v>0</v>
      </c>
      <c r="T8" s="4" t="s">
        <v>3</v>
      </c>
      <c r="U8" s="19">
        <v>10</v>
      </c>
      <c r="V8" s="19">
        <v>20</v>
      </c>
    </row>
    <row r="9" spans="2:22">
      <c r="B9" s="3">
        <v>1300</v>
      </c>
      <c r="C9" s="3">
        <v>40</v>
      </c>
      <c r="D9" s="3">
        <v>4</v>
      </c>
      <c r="E9" s="3">
        <v>6</v>
      </c>
      <c r="F9" s="3">
        <v>8</v>
      </c>
      <c r="G9" s="3">
        <v>8</v>
      </c>
      <c r="N9" s="19" t="s">
        <v>13</v>
      </c>
      <c r="O9" s="4" t="s">
        <v>9</v>
      </c>
      <c r="S9" s="19" t="s">
        <v>13</v>
      </c>
      <c r="T9" s="4" t="s">
        <v>9</v>
      </c>
      <c r="U9" s="19">
        <v>50</v>
      </c>
      <c r="V9" s="19">
        <v>100</v>
      </c>
    </row>
    <row r="10" spans="2:22">
      <c r="B10" s="3">
        <v>1400</v>
      </c>
      <c r="C10" s="3">
        <v>50</v>
      </c>
      <c r="D10" s="3">
        <v>54</v>
      </c>
      <c r="E10" s="3"/>
      <c r="F10" s="3">
        <v>5</v>
      </c>
      <c r="G10" s="3">
        <v>9</v>
      </c>
      <c r="S10" s="5" t="s">
        <v>14</v>
      </c>
      <c r="T10" s="4"/>
      <c r="V10" s="5">
        <f>SUM(V7:V9)</f>
        <v>120</v>
      </c>
    </row>
    <row r="14" spans="2:22">
      <c r="S14" s="19" t="s">
        <v>15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spans="9:25" ht="15.75" customHeight="1"/>
    <row r="34" spans="9:25" ht="15.75" customHeight="1"/>
    <row r="35" spans="9:25" ht="15.75" customHeight="1"/>
    <row r="36" spans="9:25" ht="15.75" customHeight="1">
      <c r="S36" s="6" t="s">
        <v>16</v>
      </c>
      <c r="T36" s="6"/>
      <c r="U36" s="6"/>
      <c r="V36" s="6"/>
      <c r="W36" s="6"/>
      <c r="X36" s="20"/>
      <c r="Y36" s="20"/>
    </row>
    <row r="37" spans="9:25" ht="15.75" customHeight="1"/>
    <row r="38" spans="9:25" ht="15.75" customHeight="1"/>
    <row r="39" spans="9:25" ht="15.75" customHeight="1">
      <c r="S39" s="7" t="s">
        <v>17</v>
      </c>
    </row>
    <row r="40" spans="9:25" ht="15.75" customHeight="1"/>
    <row r="41" spans="9:25" ht="15.75" customHeight="1"/>
    <row r="42" spans="9:25" ht="15.75" customHeight="1"/>
    <row r="43" spans="9:25" ht="15.75" customHeight="1"/>
    <row r="44" spans="9:25" ht="15.75" customHeight="1"/>
    <row r="45" spans="9:25" ht="15.75" customHeight="1"/>
    <row r="46" spans="9:25" ht="15.75" customHeight="1">
      <c r="I46" s="6" t="s">
        <v>18</v>
      </c>
      <c r="J46" s="6"/>
      <c r="K46" s="6"/>
      <c r="L46" s="6"/>
      <c r="M46" s="6"/>
      <c r="N46" s="20"/>
    </row>
    <row r="47" spans="9:25" ht="15.75" customHeight="1"/>
    <row r="48" spans="9:25" ht="15.75" customHeight="1"/>
    <row r="49" spans="19:20" ht="15.75" customHeight="1"/>
    <row r="50" spans="19:20" ht="15.75" customHeight="1"/>
    <row r="51" spans="19:20" ht="15.75" customHeight="1"/>
    <row r="52" spans="19:20" ht="15.75" customHeight="1"/>
    <row r="53" spans="19:20" ht="15.75" customHeight="1"/>
    <row r="54" spans="19:20" ht="15.75" customHeight="1"/>
    <row r="55" spans="19:20" ht="15.75" customHeight="1"/>
    <row r="56" spans="19:20" ht="15.75" customHeight="1"/>
    <row r="57" spans="19:20" ht="15.75" customHeight="1"/>
    <row r="58" spans="19:20" ht="15.75" customHeight="1"/>
    <row r="59" spans="19:20" ht="15.75" customHeight="1"/>
    <row r="60" spans="19:20" ht="15.75" customHeight="1"/>
    <row r="61" spans="19:20" ht="15.75" customHeight="1"/>
    <row r="62" spans="19:20" ht="15.75" customHeight="1"/>
    <row r="63" spans="19:20" ht="15.75" customHeight="1"/>
    <row r="64" spans="19:20" ht="15.75" customHeight="1">
      <c r="S64" s="19" t="s">
        <v>10</v>
      </c>
      <c r="T64" s="19">
        <v>1000</v>
      </c>
    </row>
    <row r="65" spans="19:22" ht="15.75" customHeight="1">
      <c r="S65" s="19" t="s">
        <v>11</v>
      </c>
      <c r="T65" s="19">
        <v>1000</v>
      </c>
    </row>
    <row r="66" spans="19:22" ht="15.75" customHeight="1">
      <c r="S66" s="19" t="s">
        <v>12</v>
      </c>
      <c r="T66" s="19" t="s">
        <v>4</v>
      </c>
    </row>
    <row r="67" spans="19:22" ht="15.75" customHeight="1">
      <c r="S67" s="19" t="s">
        <v>0</v>
      </c>
      <c r="T67" s="19" t="s">
        <v>3</v>
      </c>
      <c r="U67" s="19">
        <v>10</v>
      </c>
      <c r="V67" s="19">
        <v>20</v>
      </c>
    </row>
    <row r="68" spans="19:22" ht="15.75" customHeight="1">
      <c r="S68" s="19" t="s">
        <v>13</v>
      </c>
      <c r="T68" s="19" t="s">
        <v>9</v>
      </c>
      <c r="U68" s="19">
        <v>50</v>
      </c>
      <c r="V68" s="19">
        <v>98</v>
      </c>
    </row>
    <row r="69" spans="19:22" ht="15.75" customHeight="1">
      <c r="S69" s="5" t="s">
        <v>14</v>
      </c>
      <c r="V69" s="5">
        <f>SUM(V66:V68)</f>
        <v>118</v>
      </c>
    </row>
    <row r="70" spans="19:22" ht="15.75" customHeight="1"/>
    <row r="71" spans="19:22" ht="15.75" customHeight="1"/>
    <row r="72" spans="19:22" ht="15.75" customHeight="1">
      <c r="U72" s="8"/>
    </row>
    <row r="73" spans="19:22" ht="15.75" customHeight="1"/>
    <row r="74" spans="19:22" ht="15.75" customHeight="1">
      <c r="S74" s="7" t="s">
        <v>19</v>
      </c>
    </row>
    <row r="75" spans="19:22" ht="15.75" customHeight="1"/>
    <row r="76" spans="19:22" ht="15.75" customHeight="1"/>
    <row r="77" spans="19:22" ht="15.75" customHeight="1"/>
    <row r="78" spans="19:22" ht="15.75" customHeight="1"/>
    <row r="79" spans="19:22" ht="15.75" customHeight="1"/>
    <row r="80" spans="19:2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spans="19:24" ht="15.75" customHeight="1">
      <c r="X97" s="19" t="s">
        <v>20</v>
      </c>
    </row>
    <row r="98" spans="19:24" ht="15.75" customHeight="1"/>
    <row r="99" spans="19:24" ht="15.75" customHeight="1">
      <c r="S99" s="19" t="s">
        <v>10</v>
      </c>
      <c r="T99" s="19">
        <v>1000</v>
      </c>
    </row>
    <row r="100" spans="19:24" ht="15.75" customHeight="1">
      <c r="S100" s="19" t="s">
        <v>11</v>
      </c>
      <c r="T100" s="19">
        <v>1000</v>
      </c>
    </row>
    <row r="101" spans="19:24" ht="15.75" customHeight="1">
      <c r="S101" s="19" t="s">
        <v>12</v>
      </c>
      <c r="T101" s="19" t="s">
        <v>4</v>
      </c>
    </row>
    <row r="102" spans="19:24" ht="15.75" customHeight="1">
      <c r="S102" s="19" t="s">
        <v>0</v>
      </c>
      <c r="T102" s="19" t="s">
        <v>3</v>
      </c>
      <c r="U102" s="19">
        <v>10</v>
      </c>
      <c r="V102" s="19">
        <v>19.600000000000001</v>
      </c>
    </row>
    <row r="103" spans="19:24" ht="15.75" customHeight="1">
      <c r="S103" s="19" t="s">
        <v>13</v>
      </c>
      <c r="T103" s="19" t="s">
        <v>9</v>
      </c>
      <c r="U103" s="19">
        <v>50</v>
      </c>
      <c r="V103" s="19">
        <v>100</v>
      </c>
    </row>
    <row r="104" spans="19:24" ht="15.75" customHeight="1">
      <c r="S104" s="5" t="s">
        <v>14</v>
      </c>
      <c r="V104" s="5">
        <f>SUM(V101:V103)</f>
        <v>119.6</v>
      </c>
    </row>
    <row r="105" spans="19:24" ht="15.75" customHeight="1"/>
    <row r="106" spans="19:24" ht="15.75" customHeight="1"/>
    <row r="107" spans="19:24" ht="15.75" customHeight="1"/>
    <row r="108" spans="19:24" ht="15.75" customHeight="1">
      <c r="S108" s="7" t="s">
        <v>21</v>
      </c>
    </row>
    <row r="109" spans="19:24" ht="15.75" customHeight="1"/>
    <row r="110" spans="19:24" ht="15.75" customHeight="1"/>
    <row r="111" spans="19:24" ht="15.75" customHeight="1"/>
    <row r="112" spans="19:24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spans="19:22" ht="15.75" customHeight="1"/>
    <row r="130" spans="19:22" ht="15.75" customHeight="1"/>
    <row r="131" spans="19:22" ht="15.75" customHeight="1"/>
    <row r="132" spans="19:22" ht="15.75" customHeight="1"/>
    <row r="133" spans="19:22" ht="15.75" customHeight="1"/>
    <row r="134" spans="19:22" ht="15.75" customHeight="1"/>
    <row r="135" spans="19:22" ht="15.75" customHeight="1">
      <c r="S135" s="19" t="s">
        <v>10</v>
      </c>
      <c r="T135" s="19">
        <v>1000</v>
      </c>
    </row>
    <row r="136" spans="19:22" ht="15.75" customHeight="1">
      <c r="S136" s="19" t="s">
        <v>11</v>
      </c>
      <c r="T136" s="19">
        <v>1000</v>
      </c>
    </row>
    <row r="137" spans="19:22" ht="15.75" customHeight="1">
      <c r="S137" s="19" t="s">
        <v>12</v>
      </c>
      <c r="T137" s="19" t="s">
        <v>4</v>
      </c>
    </row>
    <row r="138" spans="19:22" ht="15.75" customHeight="1">
      <c r="S138" s="19" t="s">
        <v>0</v>
      </c>
      <c r="T138" s="19" t="s">
        <v>3</v>
      </c>
      <c r="U138" s="19">
        <v>10</v>
      </c>
      <c r="V138" s="19">
        <v>19.600000000000001</v>
      </c>
    </row>
    <row r="139" spans="19:22" ht="15.75" customHeight="1">
      <c r="S139" s="19" t="s">
        <v>13</v>
      </c>
      <c r="T139" s="19" t="s">
        <v>9</v>
      </c>
      <c r="U139" s="19">
        <v>50</v>
      </c>
      <c r="V139" s="19">
        <v>98</v>
      </c>
    </row>
    <row r="140" spans="19:22" ht="15.75" customHeight="1">
      <c r="S140" s="5" t="s">
        <v>14</v>
      </c>
      <c r="V140" s="5">
        <f>SUM(V137:V139)</f>
        <v>117.6</v>
      </c>
    </row>
    <row r="141" spans="19:22" ht="15.75" customHeight="1"/>
    <row r="142" spans="19:22" ht="15.75" customHeight="1"/>
    <row r="143" spans="19:22" ht="15.75" customHeight="1"/>
    <row r="144" spans="19:22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5"/>
  <sheetViews>
    <sheetView tabSelected="1" topLeftCell="A4" zoomScaleNormal="100" workbookViewId="0">
      <selection activeCell="E22" sqref="E22"/>
    </sheetView>
  </sheetViews>
  <sheetFormatPr defaultRowHeight="15"/>
  <cols>
    <col min="1" max="1" width="32.85546875" customWidth="1"/>
    <col min="2" max="2" width="15.42578125" customWidth="1"/>
    <col min="4" max="4" width="35.28515625" bestFit="1" customWidth="1"/>
    <col min="5" max="5" width="13.42578125" bestFit="1" customWidth="1"/>
    <col min="7" max="7" width="40.85546875" bestFit="1" customWidth="1"/>
    <col min="8" max="8" width="9.7109375" bestFit="1" customWidth="1"/>
    <col min="10" max="10" width="13.140625" bestFit="1" customWidth="1"/>
    <col min="11" max="11" width="13.42578125" style="13" bestFit="1" customWidth="1"/>
    <col min="12" max="12" width="13.42578125" style="13" customWidth="1"/>
    <col min="13" max="13" width="9.140625" style="13"/>
    <col min="17" max="17" width="13.42578125" bestFit="1" customWidth="1"/>
  </cols>
  <sheetData>
    <row r="1" spans="1:12">
      <c r="A1" s="9" t="s">
        <v>22</v>
      </c>
    </row>
    <row r="2" spans="1:12">
      <c r="A2" s="18" t="s">
        <v>23</v>
      </c>
      <c r="G2" s="18" t="s">
        <v>24</v>
      </c>
    </row>
    <row r="3" spans="1:12">
      <c r="A3" s="9" t="s">
        <v>25</v>
      </c>
      <c r="B3" s="9" t="s">
        <v>26</v>
      </c>
      <c r="C3" s="9" t="s">
        <v>27</v>
      </c>
      <c r="G3" s="9" t="s">
        <v>28</v>
      </c>
      <c r="H3" s="9" t="s">
        <v>26</v>
      </c>
      <c r="I3" s="9" t="s">
        <v>27</v>
      </c>
    </row>
    <row r="4" spans="1:12">
      <c r="A4" s="19" t="s">
        <v>29</v>
      </c>
      <c r="B4" s="9"/>
      <c r="C4" s="9">
        <v>1</v>
      </c>
      <c r="G4" s="19" t="s">
        <v>29</v>
      </c>
      <c r="H4" s="9"/>
      <c r="I4" s="9">
        <v>1</v>
      </c>
    </row>
    <row r="5" spans="1:12">
      <c r="A5" t="s">
        <v>30</v>
      </c>
      <c r="B5" s="13">
        <v>10</v>
      </c>
      <c r="C5" s="19">
        <v>30</v>
      </c>
      <c r="G5" t="s">
        <v>31</v>
      </c>
      <c r="H5" s="13">
        <v>10</v>
      </c>
      <c r="I5" s="19">
        <v>20</v>
      </c>
    </row>
    <row r="6" spans="1:12">
      <c r="A6" s="19" t="s">
        <v>32</v>
      </c>
      <c r="B6" s="13">
        <v>10</v>
      </c>
      <c r="C6">
        <v>20</v>
      </c>
      <c r="G6" s="19" t="s">
        <v>32</v>
      </c>
      <c r="H6" s="13">
        <v>10</v>
      </c>
      <c r="I6">
        <v>20</v>
      </c>
    </row>
    <row r="7" spans="1:12">
      <c r="A7" s="19" t="s">
        <v>33</v>
      </c>
      <c r="B7" s="13">
        <v>10</v>
      </c>
      <c r="C7">
        <v>40</v>
      </c>
      <c r="G7" s="19" t="s">
        <v>33</v>
      </c>
      <c r="H7" s="13">
        <v>10</v>
      </c>
      <c r="I7">
        <v>40</v>
      </c>
    </row>
    <row r="8" spans="1:12">
      <c r="A8" s="19" t="s">
        <v>34</v>
      </c>
      <c r="B8" s="19">
        <v>10</v>
      </c>
      <c r="C8">
        <v>10</v>
      </c>
      <c r="G8" s="19" t="s">
        <v>34</v>
      </c>
      <c r="H8" s="19">
        <v>10</v>
      </c>
      <c r="I8">
        <v>10</v>
      </c>
    </row>
    <row r="10" spans="1:12">
      <c r="A10" t="s">
        <v>35</v>
      </c>
      <c r="C10" s="19">
        <v>10</v>
      </c>
      <c r="G10" t="s">
        <v>35</v>
      </c>
      <c r="I10" s="19">
        <v>10</v>
      </c>
    </row>
    <row r="11" spans="1:12">
      <c r="C11" s="19"/>
      <c r="I11" s="19"/>
    </row>
    <row r="12" spans="1:12">
      <c r="A12" s="10"/>
      <c r="B12" s="10" t="s">
        <v>27</v>
      </c>
      <c r="C12" s="11"/>
      <c r="D12" s="10" t="s">
        <v>36</v>
      </c>
      <c r="E12" s="10" t="s">
        <v>37</v>
      </c>
      <c r="G12" s="10"/>
      <c r="H12" s="10" t="s">
        <v>27</v>
      </c>
      <c r="I12" s="10"/>
      <c r="J12" s="10" t="s">
        <v>36</v>
      </c>
      <c r="K12" s="10" t="s">
        <v>37</v>
      </c>
      <c r="L12" s="14"/>
    </row>
    <row r="13" spans="1:12">
      <c r="A13" s="21" t="s">
        <v>38</v>
      </c>
      <c r="B13" s="11">
        <f>SUM(C5:C8)</f>
        <v>100</v>
      </c>
      <c r="C13" s="12">
        <f>B13-(B13*C10/100)</f>
        <v>90</v>
      </c>
      <c r="D13" s="12">
        <f>C13</f>
        <v>90</v>
      </c>
      <c r="E13" s="21" t="s">
        <v>39</v>
      </c>
      <c r="G13" s="21" t="s">
        <v>40</v>
      </c>
      <c r="H13" s="11">
        <f>SUM(I5:I8)</f>
        <v>90</v>
      </c>
      <c r="I13" s="12">
        <f>H13-(H13*I10/100)</f>
        <v>81</v>
      </c>
      <c r="J13" s="12">
        <f>I13</f>
        <v>81</v>
      </c>
      <c r="K13" s="21" t="s">
        <v>39</v>
      </c>
      <c r="L13" s="22"/>
    </row>
    <row r="14" spans="1:12">
      <c r="A14" s="21" t="s">
        <v>41</v>
      </c>
      <c r="B14" s="21">
        <f>SUM(C5+C6+C8)</f>
        <v>60</v>
      </c>
      <c r="C14" s="12">
        <f>B14-(B14*C10/100)</f>
        <v>54</v>
      </c>
      <c r="D14" s="12">
        <f>C14+C7</f>
        <v>94</v>
      </c>
      <c r="E14" s="21" t="s">
        <v>39</v>
      </c>
      <c r="G14" s="21" t="s">
        <v>42</v>
      </c>
      <c r="H14" s="21">
        <f>SUM(I5+I6+I8)</f>
        <v>50</v>
      </c>
      <c r="I14" s="12">
        <f>H14-(H14*I10/100)</f>
        <v>45</v>
      </c>
      <c r="J14" s="12">
        <f>I14+I7</f>
        <v>85</v>
      </c>
      <c r="K14" s="21" t="s">
        <v>39</v>
      </c>
      <c r="L14" s="22"/>
    </row>
    <row r="15" spans="1:12">
      <c r="A15" s="21" t="s">
        <v>43</v>
      </c>
      <c r="B15" s="21">
        <f>SUM(C5+C7+C8)</f>
        <v>80</v>
      </c>
      <c r="C15" s="12">
        <f>B15-(B15*C10/100)</f>
        <v>72</v>
      </c>
      <c r="D15" s="12">
        <f>C15+C6</f>
        <v>92</v>
      </c>
      <c r="E15" s="21" t="s">
        <v>39</v>
      </c>
      <c r="G15" s="21" t="s">
        <v>44</v>
      </c>
      <c r="H15" s="21">
        <f>SUM(I5+I7+I8)</f>
        <v>70</v>
      </c>
      <c r="I15" s="12">
        <f>H15-(H15*I10/100)</f>
        <v>63</v>
      </c>
      <c r="J15" s="12">
        <f>I15+I6</f>
        <v>83</v>
      </c>
      <c r="K15" s="21" t="s">
        <v>39</v>
      </c>
      <c r="L15" s="22"/>
    </row>
    <row r="16" spans="1:12">
      <c r="A16" s="21" t="s">
        <v>45</v>
      </c>
      <c r="B16" s="21">
        <f>SUM(C6+C7+C8)</f>
        <v>70</v>
      </c>
      <c r="C16" s="12">
        <f>B16-(B16*C10/100)</f>
        <v>63</v>
      </c>
      <c r="D16" s="12">
        <f>C16+C5</f>
        <v>93</v>
      </c>
      <c r="E16" s="21" t="s">
        <v>39</v>
      </c>
      <c r="G16" s="21" t="s">
        <v>45</v>
      </c>
      <c r="H16" s="21">
        <f>SUM(I6+I7+I8)</f>
        <v>70</v>
      </c>
      <c r="I16" s="12">
        <f>H16-(H16*I10/100)</f>
        <v>63</v>
      </c>
      <c r="J16" s="12">
        <f>I16+I5</f>
        <v>83</v>
      </c>
      <c r="K16" s="21" t="s">
        <v>39</v>
      </c>
      <c r="L16" s="22"/>
    </row>
    <row r="17" spans="1:12">
      <c r="A17" s="21" t="s">
        <v>46</v>
      </c>
      <c r="B17" s="21">
        <f>C6+C8</f>
        <v>30</v>
      </c>
      <c r="C17" s="12">
        <f>B17-(B17*C10/100)</f>
        <v>27</v>
      </c>
      <c r="D17" s="12">
        <f>C17+C5+C7</f>
        <v>97</v>
      </c>
      <c r="E17" s="21" t="s">
        <v>39</v>
      </c>
      <c r="G17" s="21" t="s">
        <v>46</v>
      </c>
      <c r="H17" s="21">
        <f>I6+I8</f>
        <v>30</v>
      </c>
      <c r="I17" s="12">
        <f>H17-(H17*I10/100)</f>
        <v>27</v>
      </c>
      <c r="J17" s="12">
        <f>I17+I5+I7</f>
        <v>87</v>
      </c>
      <c r="K17" s="21" t="s">
        <v>39</v>
      </c>
      <c r="L17" s="22"/>
    </row>
    <row r="18" spans="1:12">
      <c r="A18" s="21" t="s">
        <v>47</v>
      </c>
      <c r="B18" s="21">
        <f>C7+C8</f>
        <v>50</v>
      </c>
      <c r="C18" s="12">
        <f>B18-(B18*C10/100)</f>
        <v>45</v>
      </c>
      <c r="D18" s="12">
        <f>C18+C6+C5</f>
        <v>95</v>
      </c>
      <c r="E18" s="21" t="s">
        <v>39</v>
      </c>
      <c r="G18" s="21" t="s">
        <v>47</v>
      </c>
      <c r="H18" s="21">
        <f>I7+I8</f>
        <v>50</v>
      </c>
      <c r="I18" s="12">
        <f>H18-(H18*I10/100)</f>
        <v>45</v>
      </c>
      <c r="J18" s="12">
        <f>I18+I6+I5</f>
        <v>85</v>
      </c>
      <c r="K18" s="21" t="s">
        <v>39</v>
      </c>
      <c r="L18" s="22"/>
    </row>
    <row r="19" spans="1:12">
      <c r="A19" s="21" t="s">
        <v>48</v>
      </c>
      <c r="B19" s="21">
        <f>C5+C8</f>
        <v>40</v>
      </c>
      <c r="C19" s="12">
        <f>B19-(B19*C10/100)</f>
        <v>36</v>
      </c>
      <c r="D19" s="12">
        <f>C19+C6+C7</f>
        <v>96</v>
      </c>
      <c r="E19" s="21" t="s">
        <v>39</v>
      </c>
      <c r="G19" s="21" t="s">
        <v>49</v>
      </c>
      <c r="H19" s="21">
        <f>I5+I8</f>
        <v>30</v>
      </c>
      <c r="I19" s="12">
        <f>H19-(H19*I10/100)</f>
        <v>27</v>
      </c>
      <c r="J19" s="12">
        <f>I19+I6+I7</f>
        <v>87</v>
      </c>
      <c r="K19" s="21" t="s">
        <v>39</v>
      </c>
      <c r="L19" s="22"/>
    </row>
    <row r="20" spans="1:12">
      <c r="A20" s="11"/>
      <c r="B20" s="11"/>
      <c r="C20" s="11"/>
      <c r="D20" s="11"/>
      <c r="E20" s="11"/>
      <c r="G20" s="11"/>
      <c r="H20" s="11"/>
      <c r="I20" s="11"/>
      <c r="J20" s="11"/>
      <c r="K20" s="11"/>
    </row>
    <row r="21" spans="1:12">
      <c r="A21" s="11"/>
      <c r="B21" s="11"/>
      <c r="C21" s="12">
        <f>SUM(C13:C19)</f>
        <v>387</v>
      </c>
      <c r="D21" s="12"/>
      <c r="E21" s="11"/>
      <c r="G21" s="11"/>
      <c r="H21" s="11"/>
      <c r="I21" s="12">
        <f>SUM(I13:I19)</f>
        <v>351</v>
      </c>
      <c r="J21" s="11"/>
      <c r="K21" s="11"/>
    </row>
    <row r="22" spans="1:12">
      <c r="E22" s="16" t="s">
        <v>50</v>
      </c>
      <c r="K22" s="16" t="s">
        <v>50</v>
      </c>
    </row>
    <row r="24" spans="1:12">
      <c r="A24" s="14" t="s">
        <v>51</v>
      </c>
      <c r="G24" s="14" t="s">
        <v>51</v>
      </c>
      <c r="K24"/>
    </row>
    <row r="25" spans="1:12">
      <c r="A25" s="17" t="s">
        <v>52</v>
      </c>
      <c r="G25" s="18" t="s">
        <v>53</v>
      </c>
      <c r="K25"/>
    </row>
    <row r="26" spans="1:12">
      <c r="A26" s="14" t="s">
        <v>25</v>
      </c>
      <c r="B26" s="9" t="s">
        <v>26</v>
      </c>
      <c r="C26" s="9" t="s">
        <v>27</v>
      </c>
      <c r="G26" s="9" t="s">
        <v>28</v>
      </c>
      <c r="H26" s="9" t="s">
        <v>26</v>
      </c>
      <c r="I26" s="9" t="s">
        <v>27</v>
      </c>
      <c r="K26"/>
    </row>
    <row r="27" spans="1:12">
      <c r="A27" s="22" t="s">
        <v>29</v>
      </c>
      <c r="B27" s="9"/>
      <c r="C27" s="9">
        <v>1</v>
      </c>
      <c r="G27" s="19" t="s">
        <v>29</v>
      </c>
      <c r="H27" s="9"/>
      <c r="I27" s="9">
        <v>1</v>
      </c>
      <c r="K27"/>
    </row>
    <row r="28" spans="1:12">
      <c r="A28" s="13" t="s">
        <v>30</v>
      </c>
      <c r="B28">
        <v>10</v>
      </c>
      <c r="C28" s="19">
        <f>(B28*3)*C27</f>
        <v>30</v>
      </c>
      <c r="D28" s="15" t="s">
        <v>54</v>
      </c>
      <c r="G28" t="s">
        <v>31</v>
      </c>
      <c r="H28">
        <v>10</v>
      </c>
      <c r="I28" s="19">
        <f>(H28*3)*I27</f>
        <v>30</v>
      </c>
      <c r="J28" s="15" t="s">
        <v>55</v>
      </c>
      <c r="K28"/>
    </row>
    <row r="29" spans="1:12">
      <c r="A29" s="22" t="s">
        <v>32</v>
      </c>
      <c r="B29" s="19">
        <v>10</v>
      </c>
      <c r="C29">
        <f>(B29*2)*C27</f>
        <v>20</v>
      </c>
      <c r="G29" s="19" t="s">
        <v>32</v>
      </c>
      <c r="H29" s="19">
        <v>10</v>
      </c>
      <c r="I29">
        <f>(H29*2)*I27</f>
        <v>20</v>
      </c>
      <c r="K29"/>
    </row>
    <row r="30" spans="1:12">
      <c r="A30" s="22" t="s">
        <v>33</v>
      </c>
      <c r="B30" s="19">
        <v>10</v>
      </c>
      <c r="C30">
        <f>(B30*4)*C27</f>
        <v>40</v>
      </c>
      <c r="G30" s="19" t="s">
        <v>33</v>
      </c>
      <c r="H30" s="19">
        <v>10</v>
      </c>
      <c r="I30">
        <f>(H30*4)*I27</f>
        <v>40</v>
      </c>
      <c r="K30"/>
    </row>
    <row r="31" spans="1:12">
      <c r="A31" s="22" t="s">
        <v>34</v>
      </c>
      <c r="B31" s="19">
        <v>20</v>
      </c>
      <c r="C31" s="19">
        <f>B31*C27</f>
        <v>20</v>
      </c>
      <c r="G31" s="19" t="s">
        <v>34</v>
      </c>
      <c r="H31" s="19">
        <v>20</v>
      </c>
      <c r="I31" s="19">
        <f>H31*I27</f>
        <v>20</v>
      </c>
      <c r="K31"/>
    </row>
    <row r="32" spans="1:12">
      <c r="A32" s="13"/>
      <c r="K32"/>
    </row>
    <row r="33" spans="1:11">
      <c r="A33" s="13" t="s">
        <v>35</v>
      </c>
      <c r="C33" s="19">
        <v>10</v>
      </c>
      <c r="G33" t="s">
        <v>35</v>
      </c>
      <c r="I33" s="19">
        <v>10</v>
      </c>
      <c r="K33"/>
    </row>
    <row r="34" spans="1:11">
      <c r="A34" s="13"/>
      <c r="C34" s="19"/>
      <c r="I34" s="19"/>
      <c r="K34"/>
    </row>
    <row r="35" spans="1:11">
      <c r="A35" s="10"/>
      <c r="B35" s="10" t="s">
        <v>27</v>
      </c>
      <c r="C35" s="11"/>
      <c r="D35" s="10" t="s">
        <v>36</v>
      </c>
      <c r="E35" s="10" t="s">
        <v>37</v>
      </c>
      <c r="G35" s="10"/>
      <c r="H35" s="10" t="s">
        <v>27</v>
      </c>
      <c r="I35" s="10"/>
      <c r="J35" s="10" t="s">
        <v>36</v>
      </c>
      <c r="K35" s="10" t="s">
        <v>37</v>
      </c>
    </row>
    <row r="36" spans="1:11">
      <c r="A36" s="21" t="s">
        <v>38</v>
      </c>
      <c r="B36" s="11">
        <f>SUM(C28:C31)</f>
        <v>110</v>
      </c>
      <c r="C36" s="12">
        <f>B36-(B36*C33/100)</f>
        <v>99</v>
      </c>
      <c r="D36" s="12">
        <f>C36</f>
        <v>99</v>
      </c>
      <c r="E36" s="21" t="s">
        <v>39</v>
      </c>
      <c r="G36" s="21" t="s">
        <v>40</v>
      </c>
      <c r="H36" s="11">
        <f>SUM(I28:I31)</f>
        <v>110</v>
      </c>
      <c r="I36" s="12">
        <f>H36-(H36*I33/100)</f>
        <v>99</v>
      </c>
      <c r="J36" s="12">
        <f>I36</f>
        <v>99</v>
      </c>
      <c r="K36" s="21" t="s">
        <v>39</v>
      </c>
    </row>
    <row r="37" spans="1:11">
      <c r="A37" s="21" t="s">
        <v>41</v>
      </c>
      <c r="B37" s="21">
        <f>SUM(C28+C29+C31)</f>
        <v>70</v>
      </c>
      <c r="C37" s="12">
        <f>B37-(B37*C33/100)</f>
        <v>63</v>
      </c>
      <c r="D37" s="12">
        <f>C37+C30</f>
        <v>103</v>
      </c>
      <c r="E37" s="21" t="s">
        <v>39</v>
      </c>
      <c r="G37" s="21" t="s">
        <v>42</v>
      </c>
      <c r="H37" s="21">
        <f>SUM(I28+I29+I31)</f>
        <v>70</v>
      </c>
      <c r="I37" s="12">
        <f>H37-(H37*I33/100)</f>
        <v>63</v>
      </c>
      <c r="J37" s="12">
        <f>I37+I30</f>
        <v>103</v>
      </c>
      <c r="K37" s="21" t="s">
        <v>39</v>
      </c>
    </row>
    <row r="38" spans="1:11">
      <c r="A38" s="21" t="s">
        <v>43</v>
      </c>
      <c r="B38" s="21">
        <f>SUM(C28+C30+C31)</f>
        <v>90</v>
      </c>
      <c r="C38" s="12">
        <f>B38-(B38*C33/100)</f>
        <v>81</v>
      </c>
      <c r="D38" s="12">
        <f>C38+C29</f>
        <v>101</v>
      </c>
      <c r="E38" s="21" t="s">
        <v>39</v>
      </c>
      <c r="G38" s="21" t="s">
        <v>44</v>
      </c>
      <c r="H38" s="21">
        <f>SUM(I28+I30+I31)</f>
        <v>90</v>
      </c>
      <c r="I38" s="12">
        <f>H38-(H38*I33/100)</f>
        <v>81</v>
      </c>
      <c r="J38" s="12">
        <f>I38+I29</f>
        <v>101</v>
      </c>
      <c r="K38" s="21" t="s">
        <v>39</v>
      </c>
    </row>
    <row r="39" spans="1:11">
      <c r="A39" s="21" t="s">
        <v>45</v>
      </c>
      <c r="B39" s="21">
        <f>SUM(C29+C30+C31)</f>
        <v>80</v>
      </c>
      <c r="C39" s="12">
        <f>B39-(B39*C33/100)</f>
        <v>72</v>
      </c>
      <c r="D39" s="12">
        <f>C39+C28</f>
        <v>102</v>
      </c>
      <c r="E39" s="21" t="s">
        <v>39</v>
      </c>
      <c r="G39" s="21" t="s">
        <v>45</v>
      </c>
      <c r="H39" s="21">
        <f>SUM(I29+I30+I31)</f>
        <v>80</v>
      </c>
      <c r="I39" s="12">
        <f>H39-(H39*I33/100)</f>
        <v>72</v>
      </c>
      <c r="J39" s="12">
        <f>I39+I28</f>
        <v>102</v>
      </c>
      <c r="K39" s="21" t="s">
        <v>39</v>
      </c>
    </row>
    <row r="40" spans="1:11">
      <c r="A40" s="21" t="s">
        <v>46</v>
      </c>
      <c r="B40" s="21">
        <f>C29+C31</f>
        <v>40</v>
      </c>
      <c r="C40" s="12">
        <f>B40-(B40*C33/100)</f>
        <v>36</v>
      </c>
      <c r="D40" s="12">
        <f>C40+C28+C30</f>
        <v>106</v>
      </c>
      <c r="E40" s="21" t="s">
        <v>39</v>
      </c>
      <c r="G40" s="21" t="s">
        <v>46</v>
      </c>
      <c r="H40" s="21">
        <f>I29+I31</f>
        <v>40</v>
      </c>
      <c r="I40" s="12">
        <f>H40-(H40*I33/100)</f>
        <v>36</v>
      </c>
      <c r="J40" s="12">
        <f>I40+I28+I30</f>
        <v>106</v>
      </c>
      <c r="K40" s="21" t="s">
        <v>39</v>
      </c>
    </row>
    <row r="41" spans="1:11">
      <c r="A41" s="21" t="s">
        <v>47</v>
      </c>
      <c r="B41" s="21">
        <f>C30+C31</f>
        <v>60</v>
      </c>
      <c r="C41" s="12">
        <f>B41-(B41*C33/100)</f>
        <v>54</v>
      </c>
      <c r="D41" s="12">
        <f>C41+C29+C28</f>
        <v>104</v>
      </c>
      <c r="E41" s="21" t="s">
        <v>39</v>
      </c>
      <c r="G41" s="21" t="s">
        <v>47</v>
      </c>
      <c r="H41" s="21">
        <f>I30+I31</f>
        <v>60</v>
      </c>
      <c r="I41" s="12">
        <f>H41-(H41*I33/100)</f>
        <v>54</v>
      </c>
      <c r="J41" s="12">
        <f>I41+I29+I28</f>
        <v>104</v>
      </c>
      <c r="K41" s="21" t="s">
        <v>39</v>
      </c>
    </row>
    <row r="42" spans="1:11">
      <c r="A42" s="21" t="s">
        <v>48</v>
      </c>
      <c r="B42" s="21">
        <f>C28+C31</f>
        <v>50</v>
      </c>
      <c r="C42" s="12">
        <f>B42-(B42*C33/100)</f>
        <v>45</v>
      </c>
      <c r="D42" s="12">
        <f>C42+C29+C30</f>
        <v>105</v>
      </c>
      <c r="E42" s="21" t="s">
        <v>39</v>
      </c>
      <c r="G42" s="21" t="s">
        <v>49</v>
      </c>
      <c r="H42" s="21">
        <f>I28+I31</f>
        <v>50</v>
      </c>
      <c r="I42" s="12">
        <f>H42-(H42*I33/100)</f>
        <v>45</v>
      </c>
      <c r="J42" s="12">
        <f>I42+I29+I30</f>
        <v>105</v>
      </c>
      <c r="K42" s="21" t="s">
        <v>39</v>
      </c>
    </row>
    <row r="43" spans="1:11">
      <c r="A43" s="11"/>
      <c r="B43" s="11"/>
      <c r="C43" s="11"/>
      <c r="D43" s="11"/>
      <c r="E43" s="11"/>
      <c r="G43" s="11"/>
      <c r="H43" s="11"/>
      <c r="I43" s="11"/>
      <c r="J43" s="11"/>
      <c r="K43" s="11"/>
    </row>
    <row r="44" spans="1:11">
      <c r="A44" s="11"/>
      <c r="B44" s="11"/>
      <c r="C44" s="12">
        <f>SUM(C36:C42)</f>
        <v>450</v>
      </c>
      <c r="D44" s="12"/>
      <c r="E44" s="11"/>
      <c r="G44" s="11"/>
      <c r="H44" s="11"/>
      <c r="I44" s="12">
        <f>SUM(I36:I42)</f>
        <v>450</v>
      </c>
      <c r="J44" s="11"/>
      <c r="K44" s="11"/>
    </row>
    <row r="45" spans="1:11">
      <c r="E45" s="16" t="s">
        <v>56</v>
      </c>
      <c r="K45" s="16" t="s">
        <v>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shift 1</dc:creator>
  <cp:keywords/>
  <dc:description/>
  <cp:lastModifiedBy>Guest User</cp:lastModifiedBy>
  <cp:revision/>
  <dcterms:created xsi:type="dcterms:W3CDTF">2024-01-10T06:23:44Z</dcterms:created>
  <dcterms:modified xsi:type="dcterms:W3CDTF">2025-04-30T14:17:11Z</dcterms:modified>
  <cp:category/>
  <cp:contentStatus/>
</cp:coreProperties>
</file>