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dm\Downloads\"/>
    </mc:Choice>
  </mc:AlternateContent>
  <xr:revisionPtr revIDLastSave="0" documentId="8_{81900C46-C552-4F3C-A41B-CF5E0AB8092F}" xr6:coauthVersionLast="47" xr6:coauthVersionMax="47" xr10:uidLastSave="{00000000-0000-0000-0000-000000000000}"/>
  <bookViews>
    <workbookView xWindow="28680" yWindow="-120" windowWidth="29040" windowHeight="15720" activeTab="1" xr2:uid="{00000000-000D-0000-FFFF-FFFF00000000}"/>
  </bookViews>
  <sheets>
    <sheet name="Bestellablauf" sheetId="2" r:id="rId1"/>
    <sheet name="Reuther" sheetId="1" r:id="rId2"/>
  </sheets>
  <definedNames>
    <definedName name="Bedienung">Reuther!$S$5:$S$6</definedName>
    <definedName name="Seitenführung">Reuther!$S$8:$S$9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1" l="1"/>
  <c r="L30" i="1"/>
  <c r="L31" i="1"/>
  <c r="L32" i="1"/>
  <c r="L33" i="1"/>
  <c r="L34" i="1"/>
  <c r="L35" i="1"/>
  <c r="L36" i="1"/>
  <c r="L37" i="1"/>
  <c r="L38" i="1"/>
  <c r="L39" i="1"/>
  <c r="L40" i="1"/>
  <c r="L41" i="1"/>
  <c r="L42" i="1"/>
  <c r="L43" i="1"/>
  <c r="L44" i="1"/>
  <c r="L45" i="1"/>
  <c r="L46" i="1"/>
  <c r="L47" i="1"/>
  <c r="L48" i="1"/>
  <c r="L49" i="1"/>
  <c r="L50" i="1"/>
  <c r="G33" i="1"/>
  <c r="I33" i="1" s="1"/>
  <c r="O33" i="1" s="1"/>
  <c r="P33" i="1" s="1"/>
  <c r="G34" i="1"/>
  <c r="I34" i="1" s="1"/>
  <c r="O34" i="1" s="1"/>
  <c r="P34" i="1" s="1"/>
  <c r="G35" i="1"/>
  <c r="I35" i="1" s="1"/>
  <c r="G36" i="1"/>
  <c r="I36" i="1" s="1"/>
  <c r="G37" i="1"/>
  <c r="I37" i="1" s="1"/>
  <c r="O37" i="1" s="1"/>
  <c r="P37" i="1" s="1"/>
  <c r="I38" i="1"/>
  <c r="O38" i="1" s="1"/>
  <c r="P38" i="1" s="1"/>
  <c r="I39" i="1"/>
  <c r="O39" i="1" s="1"/>
  <c r="P39" i="1" s="1"/>
  <c r="G30" i="1"/>
  <c r="I30" i="1" s="1"/>
  <c r="G31" i="1"/>
  <c r="I31" i="1" s="1"/>
  <c r="O31" i="1" s="1"/>
  <c r="P31" i="1" s="1"/>
  <c r="G32" i="1"/>
  <c r="I32" i="1" s="1"/>
  <c r="O32" i="1" s="1"/>
  <c r="P32" i="1" s="1"/>
  <c r="G38" i="1"/>
  <c r="G39" i="1"/>
  <c r="G40" i="1"/>
  <c r="I40" i="1" s="1"/>
  <c r="G41" i="1"/>
  <c r="I41" i="1" s="1"/>
  <c r="G42" i="1"/>
  <c r="I42" i="1" s="1"/>
  <c r="O42" i="1" s="1"/>
  <c r="P42" i="1" s="1"/>
  <c r="G43" i="1"/>
  <c r="I43" i="1" s="1"/>
  <c r="O43" i="1" s="1"/>
  <c r="P43" i="1" s="1"/>
  <c r="G44" i="1"/>
  <c r="I44" i="1" s="1"/>
  <c r="O44" i="1" s="1"/>
  <c r="P44" i="1" s="1"/>
  <c r="G45" i="1"/>
  <c r="I45" i="1" s="1"/>
  <c r="G46" i="1"/>
  <c r="I46" i="1" s="1"/>
  <c r="O46" i="1" s="1"/>
  <c r="P46" i="1" s="1"/>
  <c r="G47" i="1"/>
  <c r="I47" i="1" s="1"/>
  <c r="O47" i="1" s="1"/>
  <c r="P47" i="1" s="1"/>
  <c r="G48" i="1"/>
  <c r="I48" i="1" s="1"/>
  <c r="O48" i="1" s="1"/>
  <c r="P48" i="1" s="1"/>
  <c r="G49" i="1"/>
  <c r="I49" i="1" s="1"/>
  <c r="O49" i="1" s="1"/>
  <c r="P49" i="1" s="1"/>
  <c r="L24" i="1"/>
  <c r="G24" i="1"/>
  <c r="I24" i="1" s="1"/>
  <c r="O24" i="1" s="1"/>
  <c r="P24" i="1" s="1"/>
  <c r="L23" i="1"/>
  <c r="G23" i="1"/>
  <c r="I23" i="1" s="1"/>
  <c r="O23" i="1" s="1"/>
  <c r="P23" i="1" s="1"/>
  <c r="L22" i="1"/>
  <c r="G22" i="1"/>
  <c r="I22" i="1" s="1"/>
  <c r="O22" i="1" s="1"/>
  <c r="P22" i="1" s="1"/>
  <c r="L27" i="1"/>
  <c r="G27" i="1"/>
  <c r="I27" i="1" s="1"/>
  <c r="L26" i="1"/>
  <c r="G26" i="1"/>
  <c r="I26" i="1" s="1"/>
  <c r="O26" i="1" s="1"/>
  <c r="P26" i="1" s="1"/>
  <c r="L25" i="1"/>
  <c r="G25" i="1"/>
  <c r="I25" i="1"/>
  <c r="G29" i="1"/>
  <c r="I29" i="1" s="1"/>
  <c r="G50" i="1"/>
  <c r="I50" i="1"/>
  <c r="O50" i="1" s="1"/>
  <c r="P50" i="1" s="1"/>
  <c r="P51" i="1"/>
  <c r="G28" i="1"/>
  <c r="I28" i="1"/>
  <c r="L28" i="1"/>
  <c r="O27" i="1" l="1"/>
  <c r="P27" i="1" s="1"/>
  <c r="O41" i="1"/>
  <c r="P41" i="1" s="1"/>
  <c r="O30" i="1"/>
  <c r="P30" i="1" s="1"/>
  <c r="O29" i="1"/>
  <c r="P29" i="1" s="1"/>
  <c r="O40" i="1"/>
  <c r="P40" i="1" s="1"/>
  <c r="O28" i="1"/>
  <c r="P28" i="1" s="1"/>
  <c r="O25" i="1"/>
  <c r="P25" i="1" s="1"/>
  <c r="O45" i="1"/>
  <c r="P45" i="1" s="1"/>
  <c r="O36" i="1"/>
  <c r="P36" i="1" s="1"/>
  <c r="O35" i="1"/>
  <c r="P35" i="1" s="1"/>
  <c r="P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Aleff, Anne</author>
  </authors>
  <commentList>
    <comment ref="E21" authorId="0" shapeId="0" xr:uid="{00000000-0006-0000-0000-000001000000}">
      <text>
        <r>
          <rPr>
            <b/>
            <sz val="9"/>
            <color indexed="81"/>
            <rFont val="Tahoma"/>
            <family val="2"/>
          </rPr>
          <t>Aleff, Anne:</t>
        </r>
        <r>
          <rPr>
            <sz val="9"/>
            <color indexed="81"/>
            <rFont val="Tahoma"/>
            <family val="2"/>
          </rPr>
          <t xml:space="preserve">
max. 3 m möglich</t>
        </r>
      </text>
    </comment>
    <comment ref="G21" authorId="0" shapeId="0" xr:uid="{00000000-0006-0000-0000-000002000000}">
      <text>
        <r>
          <rPr>
            <b/>
            <sz val="9"/>
            <color indexed="81"/>
            <rFont val="Tahoma"/>
            <family val="2"/>
          </rPr>
          <t>Aleff, Anne:</t>
        </r>
        <r>
          <rPr>
            <sz val="9"/>
            <color indexed="81"/>
            <rFont val="Tahoma"/>
            <family val="2"/>
          </rPr>
          <t xml:space="preserve">
max. 4,5 m</t>
        </r>
        <r>
          <rPr>
            <vertAlign val="superscript"/>
            <sz val="9"/>
            <color indexed="81"/>
            <rFont val="Tahoma"/>
            <family val="2"/>
          </rPr>
          <t>2</t>
        </r>
        <r>
          <rPr>
            <sz val="9"/>
            <color indexed="81"/>
            <rFont val="Tahoma"/>
            <family val="2"/>
          </rPr>
          <t xml:space="preserve"> möglich, da sonst zu schwer</t>
        </r>
        <r>
          <rPr>
            <vertAlign val="superscript"/>
            <sz val="9"/>
            <color indexed="81"/>
            <rFont val="Tahoma"/>
            <family val="2"/>
          </rPr>
          <t xml:space="preserve"> </t>
        </r>
      </text>
    </comment>
    <comment ref="A51" authorId="0" shapeId="0" xr:uid="{00000000-0006-0000-0000-000003000000}">
      <text>
        <r>
          <rPr>
            <b/>
            <sz val="9"/>
            <color indexed="81"/>
            <rFont val="Tahoma"/>
            <family val="2"/>
          </rPr>
          <t>Aleff, Anne:</t>
        </r>
        <r>
          <rPr>
            <sz val="9"/>
            <color indexed="81"/>
            <rFont val="Tahoma"/>
            <family val="2"/>
          </rPr>
          <t xml:space="preserve">
nur bei Montageart 3
2 Stk./Jalousie ohne Seitenführung
4 Stk./Jalousie mit Seitenführung
Breite von 2,40 - 3,00 m
zusätzlich 1 Klemmträger oben und/oder unten</t>
        </r>
      </text>
    </comment>
  </commentList>
</comments>
</file>

<file path=xl/sharedStrings.xml><?xml version="1.0" encoding="utf-8"?>
<sst xmlns="http://schemas.openxmlformats.org/spreadsheetml/2006/main" count="96" uniqueCount="50">
  <si>
    <t>Auftragsnummer:</t>
  </si>
  <si>
    <t>Menge</t>
  </si>
  <si>
    <t>Aufmaß Jalousien Fielmann AG</t>
  </si>
  <si>
    <t>Liefertermin:</t>
  </si>
  <si>
    <t>Farbe</t>
  </si>
  <si>
    <t>Auftragswert netto in EUR</t>
  </si>
  <si>
    <t>Versand der Rechnungen an:</t>
  </si>
  <si>
    <t>Fielmann AG,  Bauleistungseinkauf, Weidestraße 118a, 22083 Hamburg</t>
  </si>
  <si>
    <t>EP in €</t>
  </si>
  <si>
    <t>GP in €</t>
  </si>
  <si>
    <t>Versandadresse Jalousien:</t>
  </si>
  <si>
    <t>Bauvorhaben:</t>
  </si>
  <si>
    <t>Montageart</t>
  </si>
  <si>
    <t>Codierung</t>
  </si>
  <si>
    <t>1. Träger auf den Flügel oder Rahmen geschraubt</t>
  </si>
  <si>
    <t>2. Träger in den Glasfalz geschraubt</t>
  </si>
  <si>
    <t>3. Klemmträger, an den Flügel geklemmt</t>
  </si>
  <si>
    <t>Bedienung rechts / links</t>
  </si>
  <si>
    <t>Montageart bitte Codierung    angeben</t>
  </si>
  <si>
    <t>Ansprechpartner vor Ort:</t>
  </si>
  <si>
    <t>rechts</t>
  </si>
  <si>
    <t>links</t>
  </si>
  <si>
    <t>ja</t>
  </si>
  <si>
    <t>Alu-Lammellen-breite in mm, horizontal</t>
  </si>
  <si>
    <t>180168 (silber)</t>
  </si>
  <si>
    <t>Breite in m</t>
  </si>
  <si>
    <t>Höhe in m</t>
  </si>
  <si>
    <t>m²</t>
  </si>
  <si>
    <t>€/m²</t>
  </si>
  <si>
    <t>Seiten-führung            ja oder          nein</t>
  </si>
  <si>
    <t>Länge Wendestab 
in m</t>
  </si>
  <si>
    <t>Raumbezeichnung</t>
  </si>
  <si>
    <t>nein</t>
  </si>
  <si>
    <t>Preis Jalousie 
in €</t>
  </si>
  <si>
    <t>Preis Seiten-führung
in €</t>
  </si>
  <si>
    <t>Klemmträger</t>
  </si>
  <si>
    <t>Fix!</t>
  </si>
  <si>
    <t>Tel.:</t>
  </si>
  <si>
    <t>Fielmann AG &amp; Co. OHG</t>
  </si>
  <si>
    <r>
      <t xml:space="preserve">Sehr geehrte Damen und Herren,
im Rahmen der beauftragten Arbeiten für unsere Bauvorhaben bestellen und installieren Sie für uns Jalousien von unserem Lieferant Reuther Fenstergestaltungen.
Die Bestellung für die Standardjalousien erfolgt bislang über Zusendung des Bestellformulars an unser E-Mail Sammelpostfach </t>
    </r>
    <r>
      <rPr>
        <sz val="10"/>
        <color theme="3"/>
        <rFont val="Arial"/>
        <family val="2"/>
      </rPr>
      <t>Bauleistungseinkauf@fielmann.com</t>
    </r>
    <r>
      <rPr>
        <sz val="10"/>
        <rFont val="Arial"/>
        <family val="2"/>
      </rPr>
      <t xml:space="preserve">.
Da dies bei nahezu allen Dienstleistern sehr gut klappt, möchten wir nun den Administrationsaufwand weiter verschlanken und zur Direktbestellung der Monteure bei Fa. Reuther umstellen, das Sammelpostfach </t>
    </r>
    <r>
      <rPr>
        <sz val="10"/>
        <color theme="3"/>
        <rFont val="Arial"/>
        <family val="2"/>
      </rPr>
      <t>Bauleistungseinkauf@fielmann.com</t>
    </r>
    <r>
      <rPr>
        <sz val="10"/>
        <rFont val="Arial"/>
        <family val="2"/>
      </rPr>
      <t xml:space="preserve"> ist in Kopie zu nehmen. 
Der Bestellablauf ist somit fast äquivalent zur Bestellung von Leuchten bei Fa. Max Franke.
Folgender Verteiler ist für die Jalousiebestellung zu nutzen:
An:       </t>
    </r>
    <r>
      <rPr>
        <sz val="10"/>
        <color theme="3"/>
        <rFont val="Arial"/>
        <family val="2"/>
      </rPr>
      <t>bestellung@reuther.info</t>
    </r>
    <r>
      <rPr>
        <sz val="10"/>
        <rFont val="Arial"/>
        <family val="2"/>
      </rPr>
      <t xml:space="preserve">
Cc:       </t>
    </r>
    <r>
      <rPr>
        <sz val="10"/>
        <color theme="3"/>
        <rFont val="Arial"/>
        <family val="2"/>
      </rPr>
      <t>bauleistungseinkauf@fielmann.com</t>
    </r>
    <r>
      <rPr>
        <sz val="10"/>
        <rFont val="Arial"/>
        <family val="2"/>
      </rPr>
      <t xml:space="preserve">
Im Anhang senden wir Ihnen das neue Bestellformular als Excel-Vorlage, wo sich die Kosten automatisch berechnen. Wir bitten Sie, diese Konditionen vertraulich zu behandeln und nicht an Dritte weiterzugeben.
Bitte nutzen Sie ausschließlich die </t>
    </r>
    <r>
      <rPr>
        <b/>
        <sz val="10"/>
        <rFont val="Arial"/>
        <family val="2"/>
      </rPr>
      <t>hellgrau hinterlegten Felder</t>
    </r>
    <r>
      <rPr>
        <sz val="10"/>
        <rFont val="Arial"/>
        <family val="2"/>
      </rPr>
      <t xml:space="preserve"> für die Eintragungen. Die restlichen Bereiche sind gesperrt.
Tipps bei der Eingabe:
1.	</t>
    </r>
    <r>
      <rPr>
        <b/>
        <sz val="10"/>
        <rFont val="Arial"/>
        <family val="2"/>
      </rPr>
      <t>NDL-Nummer</t>
    </r>
    <r>
      <rPr>
        <sz val="10"/>
        <rFont val="Arial"/>
        <family val="2"/>
      </rPr>
      <t xml:space="preserve"> = ersten 4 Ziffern jeder Beauftragung (0235/5/72635)
2.	</t>
    </r>
    <r>
      <rPr>
        <b/>
        <sz val="10"/>
        <rFont val="Arial"/>
        <family val="2"/>
      </rPr>
      <t>Bauvorhaben</t>
    </r>
    <r>
      <rPr>
        <sz val="10"/>
        <rFont val="Arial"/>
        <family val="2"/>
      </rPr>
      <t xml:space="preserve"> = Adresse Ihrer Beauftragung
3.	</t>
    </r>
    <r>
      <rPr>
        <b/>
        <sz val="10"/>
        <rFont val="Arial"/>
        <family val="2"/>
      </rPr>
      <t>Versand:</t>
    </r>
    <r>
      <rPr>
        <sz val="10"/>
        <rFont val="Arial"/>
        <family val="2"/>
      </rPr>
      <t xml:space="preserve"> Jalousien können auch zu Ihnen geliefert werden, ansonsten identisch zum Bauvorhaben
4.	</t>
    </r>
    <r>
      <rPr>
        <b/>
        <sz val="10"/>
        <rFont val="Arial"/>
        <family val="2"/>
      </rPr>
      <t>Liefertermin</t>
    </r>
    <r>
      <rPr>
        <sz val="10"/>
        <rFont val="Arial"/>
        <family val="2"/>
      </rPr>
      <t xml:space="preserve"> ist bindend für Fa. Reuther, es empfiehlt sich dennoch einen Puffer von 1 Tag zu berücksichtigen
5.	Anzahl </t>
    </r>
    <r>
      <rPr>
        <b/>
        <sz val="10"/>
        <rFont val="Arial"/>
        <family val="2"/>
      </rPr>
      <t>Klemmträger</t>
    </r>
    <r>
      <rPr>
        <sz val="10"/>
        <rFont val="Arial"/>
        <family val="2"/>
      </rPr>
      <t xml:space="preserve"> (Montageart 3) mit Seitenführung = 4 Stk./Jalousie &amp; ohne Seitenführung = 2 Stk./Jalousie
6.	Angabe der Einheiten in </t>
    </r>
    <r>
      <rPr>
        <b/>
        <sz val="10"/>
        <rFont val="Arial"/>
        <family val="2"/>
      </rPr>
      <t>Meter</t>
    </r>
    <r>
      <rPr>
        <sz val="10"/>
        <rFont val="Arial"/>
        <family val="2"/>
      </rPr>
      <t xml:space="preserve"> (wichtig für m²-Formel im Hintergrund)
Sollte es vor Ort besondere Anforderungen für den Sonnenschutz geben fragen Sie dies gerne bei uns im Bauleistungseinkauf an, damit wir diesen Sonderauftrag abwickeln können.
Es ist uns sehr wichtig, dass Ihre zeitlichen Abläufe nicht durch fehlende Jalousien behindert werden. Daher haben wir uns zu dieser Lösung entschlossen, welche eine unverzögerte Platzierung der Bestellungen ermöglicht.
Leider kam es bei Fa. Reuther seit Corona vereinzelt zu längeren Lieferzeiten. Hier arbeiten wir bereits an einer gemeinsamen Lösung.
Bitte verteilen Sie diese Information intern an alle involvierten Personen. Sollte es Fragen oder Probleme mit dem Bestellformular geben, melden Sie sich gern bei uns.</t>
    </r>
  </si>
  <si>
    <t>Otoplastik</t>
  </si>
  <si>
    <t>Auftragsbearbeitung</t>
  </si>
  <si>
    <t>Pausenraum</t>
  </si>
  <si>
    <t>Büro</t>
  </si>
  <si>
    <t>Werkstatt</t>
  </si>
  <si>
    <t>St. Nikolai Straße 23-25</t>
  </si>
  <si>
    <t>24340 Eckernförde</t>
  </si>
  <si>
    <t>NDL 110</t>
  </si>
  <si>
    <t>Herr Tramm</t>
  </si>
  <si>
    <t>Kieler Straße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</si>
</sst>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0"/>
      <name val="Arial"/>
    </font>
    <font>
      <b/>
      <sz val="10"/>
      <name val="Arial"/>
      <family val="2"/>
    </font>
    <font>
      <b/>
      <sz val="14"/>
      <name val="Arial"/>
      <family val="2"/>
    </font>
    <font>
      <sz val="10"/>
      <name val="Arial"/>
      <family val="2"/>
    </font>
    <font>
      <sz val="8"/>
      <name val="Arial"/>
      <family val="2"/>
    </font>
    <font>
      <sz val="12"/>
      <name val="Arial"/>
      <family val="2"/>
    </font>
    <font>
      <b/>
      <sz val="12"/>
      <name val="Arial"/>
      <family val="2"/>
    </font>
    <font>
      <sz val="12"/>
      <name val="Arial"/>
      <family val="2"/>
    </font>
    <font>
      <sz val="11"/>
      <name val="Arial"/>
      <family val="2"/>
    </font>
    <font>
      <sz val="9"/>
      <color indexed="81"/>
      <name val="Tahoma"/>
      <family val="2"/>
    </font>
    <font>
      <b/>
      <sz val="9"/>
      <color indexed="81"/>
      <name val="Tahoma"/>
      <family val="2"/>
    </font>
    <font>
      <vertAlign val="superscript"/>
      <sz val="9"/>
      <color indexed="81"/>
      <name val="Tahoma"/>
      <family val="2"/>
    </font>
    <font>
      <sz val="12"/>
      <name val="Calibri"/>
      <family val="2"/>
      <scheme val="minor"/>
    </font>
    <font>
      <sz val="12"/>
      <color theme="1"/>
      <name val="Arial"/>
      <family val="2"/>
    </font>
    <font>
      <b/>
      <sz val="10"/>
      <color theme="1"/>
      <name val="Arial"/>
      <family val="2"/>
    </font>
    <font>
      <sz val="10"/>
      <color theme="3"/>
      <name val="Arial"/>
      <family val="2"/>
    </font>
  </fonts>
  <fills count="4">
    <fill>
      <patternFill patternType="none"/>
    </fill>
    <fill>
      <patternFill patternType="gray125"/>
    </fill>
    <fill>
      <patternFill patternType="lightUp"/>
    </fill>
    <fill>
      <patternFill patternType="solid">
        <fgColor theme="6" tint="0.59999389629810485"/>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cellStyleXfs>
  <cellXfs count="63">
    <xf numFmtId="0" fontId="0" fillId="0" borderId="0" xfId="0"/>
    <xf numFmtId="0" fontId="1" fillId="0" borderId="0" xfId="0" applyFont="1"/>
    <xf numFmtId="0" fontId="2" fillId="0" borderId="0" xfId="0" applyFont="1"/>
    <xf numFmtId="4" fontId="0" fillId="0" borderId="0" xfId="0" applyNumberFormat="1"/>
    <xf numFmtId="0" fontId="3" fillId="0" borderId="0" xfId="0" applyFont="1"/>
    <xf numFmtId="0" fontId="7" fillId="0" borderId="0" xfId="0" applyFont="1"/>
    <xf numFmtId="4" fontId="7" fillId="0" borderId="0" xfId="0" applyNumberFormat="1" applyFont="1"/>
    <xf numFmtId="0" fontId="7" fillId="0" borderId="0" xfId="0" applyFont="1"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6" fillId="0" borderId="0" xfId="0" applyFont="1" applyAlignment="1">
      <alignment horizontal="center"/>
    </xf>
    <xf numFmtId="4" fontId="0" fillId="0" borderId="2" xfId="0" applyNumberFormat="1" applyBorder="1"/>
    <xf numFmtId="4" fontId="0" fillId="0" borderId="7" xfId="0" applyNumberFormat="1" applyBorder="1"/>
    <xf numFmtId="0" fontId="8" fillId="0" borderId="0" xfId="0" applyFont="1"/>
    <xf numFmtId="0" fontId="12" fillId="0" borderId="0" xfId="0" applyFont="1"/>
    <xf numFmtId="0" fontId="12" fillId="0" borderId="0" xfId="0" applyFont="1" applyAlignment="1">
      <alignment horizontal="center"/>
    </xf>
    <xf numFmtId="164" fontId="12" fillId="0" borderId="0" xfId="0" applyNumberFormat="1" applyFont="1" applyAlignment="1">
      <alignment horizontal="center"/>
    </xf>
    <xf numFmtId="1" fontId="12" fillId="0" borderId="0" xfId="0" applyNumberFormat="1" applyFont="1" applyAlignment="1">
      <alignment horizontal="center"/>
    </xf>
    <xf numFmtId="0" fontId="5" fillId="0" borderId="0" xfId="0" applyFont="1"/>
    <xf numFmtId="14" fontId="6" fillId="0" borderId="0" xfId="0" applyNumberFormat="1" applyFont="1" applyAlignment="1">
      <alignment horizontal="left"/>
    </xf>
    <xf numFmtId="0" fontId="5" fillId="0" borderId="9" xfId="0" applyFont="1" applyBorder="1" applyAlignment="1">
      <alignment horizontal="center"/>
    </xf>
    <xf numFmtId="0" fontId="13" fillId="0" borderId="9" xfId="0" applyFont="1" applyBorder="1" applyAlignment="1">
      <alignment horizontal="left" vertical="center"/>
    </xf>
    <xf numFmtId="0" fontId="5" fillId="0" borderId="9" xfId="0" applyFont="1" applyBorder="1" applyAlignment="1">
      <alignment vertical="center"/>
    </xf>
    <xf numFmtId="2" fontId="5" fillId="0" borderId="9" xfId="0" applyNumberFormat="1" applyFont="1" applyBorder="1" applyAlignment="1">
      <alignment horizontal="center"/>
    </xf>
    <xf numFmtId="0" fontId="14" fillId="0" borderId="9" xfId="0" applyFont="1" applyBorder="1" applyAlignment="1">
      <alignment horizontal="center" vertical="center" wrapText="1"/>
    </xf>
    <xf numFmtId="2" fontId="14" fillId="0" borderId="9" xfId="0" applyNumberFormat="1" applyFont="1" applyBorder="1" applyAlignment="1">
      <alignment horizontal="center" vertical="center" wrapText="1"/>
    </xf>
    <xf numFmtId="4" fontId="14" fillId="0" borderId="9" xfId="0" applyNumberFormat="1" applyFont="1" applyBorder="1" applyAlignment="1">
      <alignment horizontal="center" vertical="center" wrapText="1"/>
    </xf>
    <xf numFmtId="2" fontId="13" fillId="0" borderId="9" xfId="0" applyNumberFormat="1" applyFont="1" applyBorder="1" applyAlignment="1">
      <alignment horizontal="center"/>
    </xf>
    <xf numFmtId="2" fontId="5" fillId="0" borderId="0" xfId="0" applyNumberFormat="1" applyFont="1" applyAlignment="1">
      <alignment horizontal="center" vertical="top" wrapText="1"/>
    </xf>
    <xf numFmtId="0" fontId="6" fillId="0" borderId="0" xfId="0" applyFont="1" applyAlignment="1">
      <alignment horizontal="right"/>
    </xf>
    <xf numFmtId="1" fontId="5" fillId="0" borderId="9" xfId="0" applyNumberFormat="1" applyFont="1" applyBorder="1" applyAlignment="1">
      <alignment horizontal="center"/>
    </xf>
    <xf numFmtId="4" fontId="5" fillId="0" borderId="9" xfId="0" applyNumberFormat="1" applyFont="1" applyBorder="1" applyAlignment="1">
      <alignment horizontal="right" wrapText="1" indent="1"/>
    </xf>
    <xf numFmtId="4" fontId="6" fillId="0" borderId="10" xfId="0" applyNumberFormat="1" applyFont="1" applyBorder="1" applyAlignment="1">
      <alignment horizontal="right" indent="1"/>
    </xf>
    <xf numFmtId="0" fontId="0" fillId="0" borderId="0" xfId="0" applyAlignment="1">
      <alignment horizontal="center"/>
    </xf>
    <xf numFmtId="2" fontId="5" fillId="0" borderId="9" xfId="0" applyNumberFormat="1" applyFont="1" applyBorder="1" applyAlignment="1">
      <alignment horizontal="right" wrapText="1" indent="1"/>
    </xf>
    <xf numFmtId="165" fontId="13" fillId="0" borderId="9" xfId="0" applyNumberFormat="1" applyFont="1" applyBorder="1" applyAlignment="1">
      <alignment horizontal="center"/>
    </xf>
    <xf numFmtId="165" fontId="5" fillId="0" borderId="9" xfId="0" applyNumberFormat="1" applyFont="1" applyBorder="1" applyAlignment="1">
      <alignment horizontal="center"/>
    </xf>
    <xf numFmtId="0" fontId="5" fillId="2" borderId="9" xfId="0" applyFont="1" applyFill="1" applyBorder="1" applyAlignment="1">
      <alignment horizontal="center"/>
    </xf>
    <xf numFmtId="165" fontId="13" fillId="2" borderId="9" xfId="0" applyNumberFormat="1" applyFont="1" applyFill="1" applyBorder="1" applyAlignment="1">
      <alignment horizontal="center"/>
    </xf>
    <xf numFmtId="2" fontId="13" fillId="2" borderId="9" xfId="0" applyNumberFormat="1" applyFont="1" applyFill="1" applyBorder="1" applyAlignment="1">
      <alignment horizontal="center"/>
    </xf>
    <xf numFmtId="2" fontId="5" fillId="2" borderId="9" xfId="0" applyNumberFormat="1" applyFont="1" applyFill="1" applyBorder="1" applyAlignment="1">
      <alignment horizontal="center"/>
    </xf>
    <xf numFmtId="165" fontId="5" fillId="2" borderId="9" xfId="0" applyNumberFormat="1" applyFont="1" applyFill="1" applyBorder="1" applyAlignment="1">
      <alignment horizontal="center"/>
    </xf>
    <xf numFmtId="1" fontId="5" fillId="2" borderId="9" xfId="0" applyNumberFormat="1" applyFont="1" applyFill="1" applyBorder="1" applyAlignment="1">
      <alignment horizontal="center"/>
    </xf>
    <xf numFmtId="0" fontId="0" fillId="0" borderId="0" xfId="0" applyAlignment="1">
      <alignment horizontal="right"/>
    </xf>
    <xf numFmtId="0" fontId="5" fillId="0" borderId="0" xfId="0" applyFont="1" applyAlignment="1">
      <alignment horizontal="right"/>
    </xf>
    <xf numFmtId="0" fontId="3" fillId="0" borderId="0" xfId="0" applyFont="1" applyAlignment="1">
      <alignment vertical="top" wrapText="1"/>
    </xf>
    <xf numFmtId="0" fontId="0" fillId="0" borderId="0" xfId="0" applyAlignment="1">
      <alignment horizontal="center"/>
    </xf>
    <xf numFmtId="0" fontId="13" fillId="3" borderId="9" xfId="0" applyFont="1" applyFill="1" applyBorder="1" applyAlignment="1">
      <alignment horizontal="left" vertical="center"/>
    </xf>
    <xf numFmtId="0" fontId="5" fillId="3" borderId="9" xfId="0" applyFont="1" applyFill="1" applyBorder="1" applyAlignment="1">
      <alignment horizontal="center"/>
    </xf>
    <xf numFmtId="165" fontId="13" fillId="3" borderId="9" xfId="0" applyNumberFormat="1" applyFont="1" applyFill="1" applyBorder="1" applyAlignment="1">
      <alignment horizontal="center"/>
    </xf>
    <xf numFmtId="2" fontId="13" fillId="3" borderId="9" xfId="0" applyNumberFormat="1" applyFont="1" applyFill="1" applyBorder="1" applyAlignment="1">
      <alignment horizontal="center"/>
    </xf>
    <xf numFmtId="2" fontId="5" fillId="3" borderId="9" xfId="0" applyNumberFormat="1" applyFont="1" applyFill="1" applyBorder="1" applyAlignment="1">
      <alignment horizontal="center"/>
    </xf>
    <xf numFmtId="165" fontId="5" fillId="3" borderId="9" xfId="0" applyNumberFormat="1" applyFont="1" applyFill="1" applyBorder="1" applyAlignment="1">
      <alignment horizontal="center"/>
    </xf>
    <xf numFmtId="1" fontId="5" fillId="3" borderId="9" xfId="0" applyNumberFormat="1" applyFont="1" applyFill="1" applyBorder="1" applyAlignment="1">
      <alignment horizontal="center"/>
    </xf>
    <xf numFmtId="2" fontId="5" fillId="3" borderId="9" xfId="0" applyNumberFormat="1" applyFont="1" applyFill="1" applyBorder="1" applyAlignment="1">
      <alignment horizontal="right" wrapText="1" indent="1"/>
    </xf>
    <xf numFmtId="4" fontId="5" fillId="3" borderId="9" xfId="0" applyNumberFormat="1" applyFont="1" applyFill="1" applyBorder="1" applyAlignment="1">
      <alignment horizontal="right" wrapText="1" indent="1"/>
    </xf>
  </cellXfs>
  <cellStyles count="1">
    <cellStyle name="Standar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752475</xdr:colOff>
      <xdr:row>0</xdr:row>
      <xdr:rowOff>66675</xdr:rowOff>
    </xdr:from>
    <xdr:to>
      <xdr:col>9</xdr:col>
      <xdr:colOff>144780</xdr:colOff>
      <xdr:row>0</xdr:row>
      <xdr:rowOff>746760</xdr:rowOff>
    </xdr:to>
    <xdr:pic>
      <xdr:nvPicPr>
        <xdr:cNvPr id="1203" name="Grafik 1">
          <a:extLst>
            <a:ext uri="{FF2B5EF4-FFF2-40B4-BE49-F238E27FC236}">
              <a16:creationId xmlns:a16="http://schemas.microsoft.com/office/drawing/2014/main" id="{B1D12478-8A8C-4E40-878A-071CF99F65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1825" y="66675"/>
          <a:ext cx="30670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D072-2074-45B3-960A-B942F7214971}">
  <dimension ref="A1"/>
  <sheetViews>
    <sheetView topLeftCell="A36" workbookViewId="0">
      <selection activeCell="A6" sqref="A6"/>
    </sheetView>
  </sheetViews>
  <sheetFormatPr baseColWidth="10" defaultRowHeight="12.75" x14ac:dyDescent="0.2"/>
  <cols>
    <col min="1" max="1" width="245" customWidth="1"/>
  </cols>
  <sheetData>
    <row r="1" spans="1:1" ht="408" x14ac:dyDescent="0.2">
      <c r="A1" s="52"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3"/>
  <sheetViews>
    <sheetView tabSelected="1" zoomScale="85" zoomScaleNormal="85" workbookViewId="0">
      <selection activeCell="C16" sqref="C16"/>
    </sheetView>
  </sheetViews>
  <sheetFormatPr baseColWidth="10" defaultRowHeight="12.75" x14ac:dyDescent="0.2"/>
  <cols>
    <col min="1" max="1" width="33.28515625" customWidth="1"/>
    <col min="2" max="2" width="10.85546875" customWidth="1"/>
    <col min="3" max="3" width="15.42578125" bestFit="1" customWidth="1"/>
    <col min="4" max="4" width="18.5703125" customWidth="1"/>
    <col min="5" max="5" width="15.28515625" customWidth="1"/>
    <col min="6" max="8" width="13.7109375" customWidth="1"/>
    <col min="9" max="16" width="14" customWidth="1"/>
    <col min="17" max="17" width="14.85546875" style="3" customWidth="1"/>
    <col min="18" max="18" width="9.140625" customWidth="1"/>
    <col min="19" max="19" width="11.42578125" hidden="1" customWidth="1"/>
  </cols>
  <sheetData>
    <row r="1" spans="1:19" ht="90.75" customHeight="1" x14ac:dyDescent="0.2">
      <c r="A1" s="53"/>
      <c r="B1" s="53"/>
      <c r="C1" s="53"/>
      <c r="D1" s="53"/>
      <c r="E1" s="53"/>
      <c r="F1" s="53"/>
      <c r="G1" s="53"/>
      <c r="H1" s="53"/>
      <c r="I1" s="53"/>
      <c r="J1" s="53"/>
      <c r="K1" s="53"/>
      <c r="L1" s="53"/>
      <c r="M1" s="53"/>
      <c r="N1" s="53"/>
      <c r="O1" s="53"/>
      <c r="P1" s="53"/>
      <c r="Q1" s="40"/>
    </row>
    <row r="2" spans="1:19" ht="18" x14ac:dyDescent="0.25">
      <c r="B2" s="2" t="s">
        <v>2</v>
      </c>
    </row>
    <row r="3" spans="1:19" ht="13.5" thickBot="1" x14ac:dyDescent="0.25">
      <c r="P3" s="3"/>
      <c r="Q3"/>
    </row>
    <row r="4" spans="1:19" x14ac:dyDescent="0.2">
      <c r="F4" s="8"/>
      <c r="G4" s="9"/>
      <c r="H4" s="9"/>
      <c r="I4" s="9"/>
      <c r="J4" s="9"/>
      <c r="K4" s="9"/>
      <c r="L4" s="9"/>
      <c r="M4" s="9"/>
      <c r="N4" s="9"/>
      <c r="O4" s="18"/>
      <c r="P4" s="10"/>
      <c r="Q4"/>
    </row>
    <row r="5" spans="1:19" ht="15.75" x14ac:dyDescent="0.25">
      <c r="A5" s="25" t="s">
        <v>0</v>
      </c>
      <c r="B5" s="1"/>
      <c r="C5" s="25"/>
      <c r="F5" s="11"/>
      <c r="H5" s="16" t="s">
        <v>12</v>
      </c>
      <c r="I5" s="16"/>
      <c r="K5" s="3"/>
      <c r="L5" s="3"/>
      <c r="N5" s="17" t="s">
        <v>13</v>
      </c>
      <c r="P5" s="12"/>
      <c r="Q5"/>
      <c r="S5" s="20" t="s">
        <v>21</v>
      </c>
    </row>
    <row r="6" spans="1:19" ht="15" x14ac:dyDescent="0.2">
      <c r="A6" s="25"/>
      <c r="C6" s="25"/>
      <c r="F6" s="11"/>
      <c r="K6" s="3"/>
      <c r="L6" s="3"/>
      <c r="N6" s="7"/>
      <c r="P6" s="12"/>
      <c r="Q6"/>
      <c r="S6" s="20" t="s">
        <v>20</v>
      </c>
    </row>
    <row r="7" spans="1:19" ht="15" x14ac:dyDescent="0.2">
      <c r="A7" s="25" t="s">
        <v>11</v>
      </c>
      <c r="C7" s="25" t="s">
        <v>38</v>
      </c>
      <c r="D7" s="4"/>
      <c r="F7" s="11"/>
      <c r="H7" s="5" t="s">
        <v>14</v>
      </c>
      <c r="I7" s="5"/>
      <c r="J7" s="5"/>
      <c r="K7" s="6"/>
      <c r="L7" s="6"/>
      <c r="N7" s="7">
        <v>1</v>
      </c>
      <c r="P7" s="12"/>
      <c r="Q7"/>
      <c r="S7" s="20"/>
    </row>
    <row r="8" spans="1:19" ht="15" x14ac:dyDescent="0.2">
      <c r="A8" s="25"/>
      <c r="C8" s="25" t="s">
        <v>45</v>
      </c>
      <c r="D8" s="4"/>
      <c r="F8" s="11"/>
      <c r="H8" s="5" t="s">
        <v>15</v>
      </c>
      <c r="I8" s="5"/>
      <c r="J8" s="5"/>
      <c r="K8" s="6"/>
      <c r="L8" s="6"/>
      <c r="N8" s="7">
        <v>2</v>
      </c>
      <c r="P8" s="12"/>
      <c r="Q8"/>
      <c r="S8" s="20" t="s">
        <v>22</v>
      </c>
    </row>
    <row r="9" spans="1:19" ht="15" x14ac:dyDescent="0.2">
      <c r="A9" s="25"/>
      <c r="C9" s="25" t="s">
        <v>46</v>
      </c>
      <c r="D9" s="4"/>
      <c r="F9" s="11"/>
      <c r="H9" s="5" t="s">
        <v>16</v>
      </c>
      <c r="I9" s="5"/>
      <c r="J9" s="5"/>
      <c r="K9" s="6"/>
      <c r="L9" s="6"/>
      <c r="N9" s="7">
        <v>3</v>
      </c>
      <c r="P9" s="12"/>
      <c r="Q9"/>
      <c r="S9" s="20" t="s">
        <v>32</v>
      </c>
    </row>
    <row r="10" spans="1:19" ht="15.75" thickBot="1" x14ac:dyDescent="0.25">
      <c r="A10" s="25"/>
      <c r="C10" s="25" t="s">
        <v>47</v>
      </c>
      <c r="D10" s="4"/>
      <c r="F10" s="13"/>
      <c r="G10" s="14"/>
      <c r="H10" s="14"/>
      <c r="I10" s="14"/>
      <c r="J10" s="14"/>
      <c r="K10" s="14"/>
      <c r="L10" s="14"/>
      <c r="M10" s="14"/>
      <c r="N10" s="14"/>
      <c r="O10" s="19"/>
      <c r="P10" s="15"/>
      <c r="Q10"/>
    </row>
    <row r="11" spans="1:19" ht="15" x14ac:dyDescent="0.2">
      <c r="A11" s="25"/>
      <c r="C11" s="25"/>
      <c r="D11" s="4"/>
      <c r="O11" s="3"/>
      <c r="Q11"/>
    </row>
    <row r="12" spans="1:19" ht="15" x14ac:dyDescent="0.2">
      <c r="A12" s="25" t="s">
        <v>6</v>
      </c>
      <c r="C12" s="25" t="s">
        <v>7</v>
      </c>
      <c r="D12" s="4"/>
    </row>
    <row r="13" spans="1:19" ht="15" x14ac:dyDescent="0.2">
      <c r="C13" s="25"/>
      <c r="D13" s="4"/>
    </row>
    <row r="14" spans="1:19" ht="15" x14ac:dyDescent="0.2">
      <c r="A14" s="25" t="s">
        <v>10</v>
      </c>
      <c r="B14" s="20"/>
      <c r="C14" s="25" t="s">
        <v>38</v>
      </c>
      <c r="D14" s="4"/>
      <c r="M14" s="51" t="s">
        <v>19</v>
      </c>
      <c r="N14" s="50" t="s">
        <v>48</v>
      </c>
      <c r="O14" s="20"/>
    </row>
    <row r="15" spans="1:19" ht="15" x14ac:dyDescent="0.2">
      <c r="A15" s="20"/>
      <c r="B15" s="20"/>
      <c r="C15" s="25" t="s">
        <v>49</v>
      </c>
      <c r="D15" s="4"/>
      <c r="M15" s="51" t="s">
        <v>37</v>
      </c>
      <c r="N15">
        <v>17664929965</v>
      </c>
    </row>
    <row r="16" spans="1:19" ht="15" x14ac:dyDescent="0.2">
      <c r="A16" s="20"/>
      <c r="B16" s="20"/>
      <c r="C16" s="25" t="s">
        <v>46</v>
      </c>
      <c r="D16" s="4"/>
    </row>
    <row r="17" spans="1:17" ht="15" x14ac:dyDescent="0.2">
      <c r="C17" s="25"/>
      <c r="D17" s="4"/>
    </row>
    <row r="18" spans="1:17" ht="15.75" x14ac:dyDescent="0.25">
      <c r="A18" s="25" t="s">
        <v>3</v>
      </c>
      <c r="C18" s="26" t="s">
        <v>36</v>
      </c>
      <c r="D18" s="4"/>
    </row>
    <row r="21" spans="1:17" ht="51" x14ac:dyDescent="0.2">
      <c r="A21" s="31" t="s">
        <v>31</v>
      </c>
      <c r="B21" s="31" t="s">
        <v>1</v>
      </c>
      <c r="C21" s="31" t="s">
        <v>23</v>
      </c>
      <c r="D21" s="31" t="s">
        <v>4</v>
      </c>
      <c r="E21" s="31" t="s">
        <v>25</v>
      </c>
      <c r="F21" s="31" t="s">
        <v>26</v>
      </c>
      <c r="G21" s="31" t="s">
        <v>27</v>
      </c>
      <c r="H21" s="31" t="s">
        <v>28</v>
      </c>
      <c r="I21" s="31" t="s">
        <v>33</v>
      </c>
      <c r="J21" s="31" t="s">
        <v>17</v>
      </c>
      <c r="K21" s="31" t="s">
        <v>29</v>
      </c>
      <c r="L21" s="31" t="s">
        <v>34</v>
      </c>
      <c r="M21" s="32" t="s">
        <v>30</v>
      </c>
      <c r="N21" s="31" t="s">
        <v>18</v>
      </c>
      <c r="O21" s="31" t="s">
        <v>8</v>
      </c>
      <c r="P21" s="33" t="s">
        <v>9</v>
      </c>
      <c r="Q21"/>
    </row>
    <row r="22" spans="1:17" s="20" customFormat="1" ht="19.5" customHeight="1" x14ac:dyDescent="0.2">
      <c r="A22" s="28" t="s">
        <v>40</v>
      </c>
      <c r="B22" s="27">
        <v>3</v>
      </c>
      <c r="C22" s="27">
        <v>25</v>
      </c>
      <c r="D22" s="27" t="s">
        <v>24</v>
      </c>
      <c r="E22" s="42">
        <v>1.1499999999999999</v>
      </c>
      <c r="F22" s="42">
        <v>1.5</v>
      </c>
      <c r="G22" s="34">
        <f t="shared" ref="G22:G50" si="0">ROUND(E22*F22,2)</f>
        <v>1.73</v>
      </c>
      <c r="H22" s="34">
        <v>34.5</v>
      </c>
      <c r="I22" s="34">
        <f t="shared" ref="I22:I50" si="1">IF(G22&lt;1,H22,G22*H22)</f>
        <v>59.685000000000002</v>
      </c>
      <c r="J22" s="30" t="s">
        <v>20</v>
      </c>
      <c r="K22" s="27" t="s">
        <v>32</v>
      </c>
      <c r="L22" s="30">
        <f t="shared" ref="L22:L50" si="2">IF(K22="ja",5.5,0)</f>
        <v>0</v>
      </c>
      <c r="M22" s="43">
        <v>1</v>
      </c>
      <c r="N22" s="37">
        <v>3</v>
      </c>
      <c r="O22" s="41">
        <f t="shared" ref="O22:O50" si="3">I22+L22</f>
        <v>59.685000000000002</v>
      </c>
      <c r="P22" s="38">
        <f t="shared" ref="P22:P51" si="4">(O22*B22)</f>
        <v>179.05500000000001</v>
      </c>
    </row>
    <row r="23" spans="1:17" s="20" customFormat="1" ht="19.5" customHeight="1" x14ac:dyDescent="0.2">
      <c r="A23" s="28" t="s">
        <v>41</v>
      </c>
      <c r="B23" s="27">
        <v>1</v>
      </c>
      <c r="C23" s="27">
        <v>25</v>
      </c>
      <c r="D23" s="27" t="s">
        <v>24</v>
      </c>
      <c r="E23" s="42">
        <v>1.1499999999999999</v>
      </c>
      <c r="F23" s="42">
        <v>1.5</v>
      </c>
      <c r="G23" s="34">
        <f t="shared" si="0"/>
        <v>1.73</v>
      </c>
      <c r="H23" s="34">
        <v>34.5</v>
      </c>
      <c r="I23" s="34">
        <f t="shared" si="1"/>
        <v>59.685000000000002</v>
      </c>
      <c r="J23" s="30" t="s">
        <v>20</v>
      </c>
      <c r="K23" s="27" t="s">
        <v>32</v>
      </c>
      <c r="L23" s="30">
        <f t="shared" si="2"/>
        <v>0</v>
      </c>
      <c r="M23" s="43">
        <v>1</v>
      </c>
      <c r="N23" s="37">
        <v>3</v>
      </c>
      <c r="O23" s="41">
        <f t="shared" si="3"/>
        <v>59.685000000000002</v>
      </c>
      <c r="P23" s="38">
        <f t="shared" si="4"/>
        <v>59.685000000000002</v>
      </c>
    </row>
    <row r="24" spans="1:17" s="20" customFormat="1" ht="19.5" customHeight="1" x14ac:dyDescent="0.2">
      <c r="A24" s="29" t="s">
        <v>41</v>
      </c>
      <c r="B24" s="27">
        <v>1</v>
      </c>
      <c r="C24" s="27">
        <v>25</v>
      </c>
      <c r="D24" s="27" t="s">
        <v>24</v>
      </c>
      <c r="E24" s="42">
        <v>1.1499999999999999</v>
      </c>
      <c r="F24" s="42">
        <v>1.5</v>
      </c>
      <c r="G24" s="34">
        <f t="shared" si="0"/>
        <v>1.73</v>
      </c>
      <c r="H24" s="34">
        <v>34.5</v>
      </c>
      <c r="I24" s="34">
        <f t="shared" si="1"/>
        <v>59.685000000000002</v>
      </c>
      <c r="J24" s="30" t="s">
        <v>21</v>
      </c>
      <c r="K24" s="27" t="s">
        <v>32</v>
      </c>
      <c r="L24" s="30">
        <f t="shared" si="2"/>
        <v>0</v>
      </c>
      <c r="M24" s="43">
        <v>1</v>
      </c>
      <c r="N24" s="37">
        <v>3</v>
      </c>
      <c r="O24" s="41">
        <f t="shared" si="3"/>
        <v>59.685000000000002</v>
      </c>
      <c r="P24" s="38">
        <f t="shared" si="4"/>
        <v>59.685000000000002</v>
      </c>
    </row>
    <row r="25" spans="1:17" s="20" customFormat="1" ht="19.5" customHeight="1" x14ac:dyDescent="0.2">
      <c r="A25" s="54" t="s">
        <v>42</v>
      </c>
      <c r="B25" s="55">
        <v>1</v>
      </c>
      <c r="C25" s="55">
        <v>25</v>
      </c>
      <c r="D25" s="55" t="s">
        <v>24</v>
      </c>
      <c r="E25" s="56">
        <v>1.1499999999999999</v>
      </c>
      <c r="F25" s="56">
        <v>1.5</v>
      </c>
      <c r="G25" s="57">
        <f t="shared" si="0"/>
        <v>1.73</v>
      </c>
      <c r="H25" s="57">
        <v>34.5</v>
      </c>
      <c r="I25" s="57">
        <f t="shared" si="1"/>
        <v>59.685000000000002</v>
      </c>
      <c r="J25" s="58" t="s">
        <v>20</v>
      </c>
      <c r="K25" s="55" t="s">
        <v>32</v>
      </c>
      <c r="L25" s="58">
        <f t="shared" si="2"/>
        <v>0</v>
      </c>
      <c r="M25" s="59">
        <v>1</v>
      </c>
      <c r="N25" s="60">
        <v>3</v>
      </c>
      <c r="O25" s="61">
        <f t="shared" si="3"/>
        <v>59.685000000000002</v>
      </c>
      <c r="P25" s="62">
        <f t="shared" si="4"/>
        <v>59.685000000000002</v>
      </c>
    </row>
    <row r="26" spans="1:17" s="20" customFormat="1" ht="19.5" customHeight="1" x14ac:dyDescent="0.2">
      <c r="A26" s="28" t="s">
        <v>42</v>
      </c>
      <c r="B26" s="27">
        <v>1</v>
      </c>
      <c r="C26" s="27">
        <v>25</v>
      </c>
      <c r="D26" s="27" t="s">
        <v>24</v>
      </c>
      <c r="E26" s="42">
        <v>1.1499999999999999</v>
      </c>
      <c r="F26" s="42">
        <v>1.5</v>
      </c>
      <c r="G26" s="34">
        <f t="shared" si="0"/>
        <v>1.73</v>
      </c>
      <c r="H26" s="34">
        <v>34.5</v>
      </c>
      <c r="I26" s="34">
        <f t="shared" si="1"/>
        <v>59.685000000000002</v>
      </c>
      <c r="J26" s="30" t="s">
        <v>21</v>
      </c>
      <c r="K26" s="27" t="s">
        <v>32</v>
      </c>
      <c r="L26" s="30">
        <f t="shared" si="2"/>
        <v>0</v>
      </c>
      <c r="M26" s="43">
        <v>1</v>
      </c>
      <c r="N26" s="37">
        <v>3</v>
      </c>
      <c r="O26" s="41">
        <f t="shared" si="3"/>
        <v>59.685000000000002</v>
      </c>
      <c r="P26" s="38">
        <f t="shared" si="4"/>
        <v>59.685000000000002</v>
      </c>
    </row>
    <row r="27" spans="1:17" s="20" customFormat="1" ht="19.5" customHeight="1" x14ac:dyDescent="0.2">
      <c r="A27" s="29" t="s">
        <v>43</v>
      </c>
      <c r="B27" s="27">
        <v>1</v>
      </c>
      <c r="C27" s="27">
        <v>25</v>
      </c>
      <c r="D27" s="27" t="s">
        <v>24</v>
      </c>
      <c r="E27" s="42">
        <v>1.1499999999999999</v>
      </c>
      <c r="F27" s="42">
        <v>1.5</v>
      </c>
      <c r="G27" s="34">
        <f t="shared" si="0"/>
        <v>1.73</v>
      </c>
      <c r="H27" s="34">
        <v>34.5</v>
      </c>
      <c r="I27" s="34">
        <f t="shared" si="1"/>
        <v>59.685000000000002</v>
      </c>
      <c r="J27" s="30" t="s">
        <v>21</v>
      </c>
      <c r="K27" s="27" t="s">
        <v>32</v>
      </c>
      <c r="L27" s="30">
        <f t="shared" si="2"/>
        <v>0</v>
      </c>
      <c r="M27" s="43">
        <v>1</v>
      </c>
      <c r="N27" s="37">
        <v>3</v>
      </c>
      <c r="O27" s="41">
        <f t="shared" si="3"/>
        <v>59.685000000000002</v>
      </c>
      <c r="P27" s="38">
        <f t="shared" si="4"/>
        <v>59.685000000000002</v>
      </c>
    </row>
    <row r="28" spans="1:17" s="20" customFormat="1" ht="19.5" customHeight="1" x14ac:dyDescent="0.2">
      <c r="A28" s="28" t="s">
        <v>44</v>
      </c>
      <c r="B28" s="27">
        <v>2</v>
      </c>
      <c r="C28" s="27">
        <v>25</v>
      </c>
      <c r="D28" s="27" t="s">
        <v>24</v>
      </c>
      <c r="E28" s="42">
        <v>1.1499999999999999</v>
      </c>
      <c r="F28" s="42">
        <v>1.5</v>
      </c>
      <c r="G28" s="34">
        <f t="shared" si="0"/>
        <v>1.73</v>
      </c>
      <c r="H28" s="34">
        <v>34.5</v>
      </c>
      <c r="I28" s="34">
        <f t="shared" si="1"/>
        <v>59.685000000000002</v>
      </c>
      <c r="J28" s="30" t="s">
        <v>20</v>
      </c>
      <c r="K28" s="27" t="s">
        <v>32</v>
      </c>
      <c r="L28" s="30">
        <f t="shared" si="2"/>
        <v>0</v>
      </c>
      <c r="M28" s="43">
        <v>1</v>
      </c>
      <c r="N28" s="37">
        <v>3</v>
      </c>
      <c r="O28" s="41">
        <f t="shared" si="3"/>
        <v>59.685000000000002</v>
      </c>
      <c r="P28" s="38">
        <f t="shared" si="4"/>
        <v>119.37</v>
      </c>
    </row>
    <row r="29" spans="1:17" s="20" customFormat="1" ht="19.5" customHeight="1" x14ac:dyDescent="0.2">
      <c r="A29" s="28"/>
      <c r="B29" s="27"/>
      <c r="C29" s="27">
        <v>25</v>
      </c>
      <c r="D29" s="27" t="s">
        <v>24</v>
      </c>
      <c r="E29" s="42"/>
      <c r="F29" s="42"/>
      <c r="G29" s="34">
        <f t="shared" si="0"/>
        <v>0</v>
      </c>
      <c r="H29" s="34">
        <v>34.5</v>
      </c>
      <c r="I29" s="34">
        <f t="shared" si="1"/>
        <v>34.5</v>
      </c>
      <c r="J29" s="30"/>
      <c r="K29" s="27"/>
      <c r="L29" s="30">
        <f t="shared" si="2"/>
        <v>0</v>
      </c>
      <c r="M29" s="43"/>
      <c r="N29" s="37"/>
      <c r="O29" s="41">
        <f t="shared" si="3"/>
        <v>34.5</v>
      </c>
      <c r="P29" s="38">
        <f t="shared" si="4"/>
        <v>0</v>
      </c>
    </row>
    <row r="30" spans="1:17" s="20" customFormat="1" ht="19.5" customHeight="1" x14ac:dyDescent="0.2">
      <c r="A30" s="28"/>
      <c r="B30" s="27"/>
      <c r="C30" s="27">
        <v>25</v>
      </c>
      <c r="D30" s="27" t="s">
        <v>24</v>
      </c>
      <c r="E30" s="42"/>
      <c r="F30" s="42"/>
      <c r="G30" s="34">
        <f t="shared" si="0"/>
        <v>0</v>
      </c>
      <c r="H30" s="34">
        <v>34.5</v>
      </c>
      <c r="I30" s="34">
        <f t="shared" si="1"/>
        <v>34.5</v>
      </c>
      <c r="J30" s="30"/>
      <c r="K30" s="27"/>
      <c r="L30" s="30">
        <f t="shared" si="2"/>
        <v>0</v>
      </c>
      <c r="M30" s="43"/>
      <c r="N30" s="37"/>
      <c r="O30" s="41">
        <f t="shared" si="3"/>
        <v>34.5</v>
      </c>
      <c r="P30" s="38">
        <f t="shared" si="4"/>
        <v>0</v>
      </c>
    </row>
    <row r="31" spans="1:17" s="20" customFormat="1" ht="19.5" customHeight="1" x14ac:dyDescent="0.2">
      <c r="A31" s="28"/>
      <c r="B31" s="27"/>
      <c r="C31" s="27">
        <v>25</v>
      </c>
      <c r="D31" s="27" t="s">
        <v>24</v>
      </c>
      <c r="E31" s="42"/>
      <c r="F31" s="42"/>
      <c r="G31" s="34">
        <f t="shared" si="0"/>
        <v>0</v>
      </c>
      <c r="H31" s="34">
        <v>34.5</v>
      </c>
      <c r="I31" s="34">
        <f t="shared" si="1"/>
        <v>34.5</v>
      </c>
      <c r="J31" s="30"/>
      <c r="K31" s="27"/>
      <c r="L31" s="30">
        <f t="shared" si="2"/>
        <v>0</v>
      </c>
      <c r="M31" s="43"/>
      <c r="N31" s="37"/>
      <c r="O31" s="41">
        <f t="shared" si="3"/>
        <v>34.5</v>
      </c>
      <c r="P31" s="38">
        <f t="shared" si="4"/>
        <v>0</v>
      </c>
    </row>
    <row r="32" spans="1:17" s="20" customFormat="1" ht="19.5" customHeight="1" x14ac:dyDescent="0.2">
      <c r="A32" s="28"/>
      <c r="B32" s="27"/>
      <c r="C32" s="27">
        <v>25</v>
      </c>
      <c r="D32" s="27" t="s">
        <v>24</v>
      </c>
      <c r="E32" s="42"/>
      <c r="F32" s="42"/>
      <c r="G32" s="34">
        <f t="shared" si="0"/>
        <v>0</v>
      </c>
      <c r="H32" s="34">
        <v>34.5</v>
      </c>
      <c r="I32" s="34">
        <f t="shared" si="1"/>
        <v>34.5</v>
      </c>
      <c r="J32" s="30"/>
      <c r="K32" s="27"/>
      <c r="L32" s="30">
        <f t="shared" si="2"/>
        <v>0</v>
      </c>
      <c r="M32" s="43"/>
      <c r="N32" s="37"/>
      <c r="O32" s="41">
        <f t="shared" si="3"/>
        <v>34.5</v>
      </c>
      <c r="P32" s="38">
        <f t="shared" si="4"/>
        <v>0</v>
      </c>
    </row>
    <row r="33" spans="1:16" s="20" customFormat="1" ht="19.5" customHeight="1" x14ac:dyDescent="0.2">
      <c r="A33" s="28"/>
      <c r="B33" s="27"/>
      <c r="C33" s="27">
        <v>25</v>
      </c>
      <c r="D33" s="27" t="s">
        <v>24</v>
      </c>
      <c r="E33" s="42"/>
      <c r="F33" s="42"/>
      <c r="G33" s="34">
        <f t="shared" si="0"/>
        <v>0</v>
      </c>
      <c r="H33" s="34">
        <v>34.5</v>
      </c>
      <c r="I33" s="34">
        <f t="shared" si="1"/>
        <v>34.5</v>
      </c>
      <c r="J33" s="30"/>
      <c r="K33" s="27"/>
      <c r="L33" s="30">
        <f t="shared" si="2"/>
        <v>0</v>
      </c>
      <c r="M33" s="43"/>
      <c r="N33" s="37"/>
      <c r="O33" s="41">
        <f t="shared" si="3"/>
        <v>34.5</v>
      </c>
      <c r="P33" s="38">
        <f t="shared" si="4"/>
        <v>0</v>
      </c>
    </row>
    <row r="34" spans="1:16" s="20" customFormat="1" ht="19.5" customHeight="1" x14ac:dyDescent="0.2">
      <c r="A34" s="28"/>
      <c r="B34" s="27"/>
      <c r="C34" s="27">
        <v>25</v>
      </c>
      <c r="D34" s="27" t="s">
        <v>24</v>
      </c>
      <c r="E34" s="42"/>
      <c r="F34" s="42"/>
      <c r="G34" s="34">
        <f t="shared" si="0"/>
        <v>0</v>
      </c>
      <c r="H34" s="34">
        <v>34.5</v>
      </c>
      <c r="I34" s="34">
        <f t="shared" si="1"/>
        <v>34.5</v>
      </c>
      <c r="J34" s="30"/>
      <c r="K34" s="27"/>
      <c r="L34" s="30">
        <f t="shared" si="2"/>
        <v>0</v>
      </c>
      <c r="M34" s="43"/>
      <c r="N34" s="37"/>
      <c r="O34" s="41">
        <f t="shared" si="3"/>
        <v>34.5</v>
      </c>
      <c r="P34" s="38">
        <f t="shared" si="4"/>
        <v>0</v>
      </c>
    </row>
    <row r="35" spans="1:16" s="20" customFormat="1" ht="19.5" customHeight="1" x14ac:dyDescent="0.2">
      <c r="A35" s="28"/>
      <c r="B35" s="27"/>
      <c r="C35" s="27">
        <v>25</v>
      </c>
      <c r="D35" s="27" t="s">
        <v>24</v>
      </c>
      <c r="E35" s="42"/>
      <c r="F35" s="42"/>
      <c r="G35" s="34">
        <f t="shared" si="0"/>
        <v>0</v>
      </c>
      <c r="H35" s="34">
        <v>34.5</v>
      </c>
      <c r="I35" s="34">
        <f t="shared" si="1"/>
        <v>34.5</v>
      </c>
      <c r="J35" s="30"/>
      <c r="K35" s="27"/>
      <c r="L35" s="30">
        <f t="shared" si="2"/>
        <v>0</v>
      </c>
      <c r="M35" s="43"/>
      <c r="N35" s="37"/>
      <c r="O35" s="41">
        <f t="shared" si="3"/>
        <v>34.5</v>
      </c>
      <c r="P35" s="38">
        <f t="shared" si="4"/>
        <v>0</v>
      </c>
    </row>
    <row r="36" spans="1:16" s="20" customFormat="1" ht="19.5" customHeight="1" x14ac:dyDescent="0.2">
      <c r="A36" s="28"/>
      <c r="B36" s="27"/>
      <c r="C36" s="27">
        <v>25</v>
      </c>
      <c r="D36" s="27" t="s">
        <v>24</v>
      </c>
      <c r="E36" s="42"/>
      <c r="F36" s="42"/>
      <c r="G36" s="34">
        <f t="shared" si="0"/>
        <v>0</v>
      </c>
      <c r="H36" s="34">
        <v>34.5</v>
      </c>
      <c r="I36" s="34">
        <f t="shared" si="1"/>
        <v>34.5</v>
      </c>
      <c r="J36" s="30"/>
      <c r="K36" s="27"/>
      <c r="L36" s="30">
        <f t="shared" si="2"/>
        <v>0</v>
      </c>
      <c r="M36" s="43"/>
      <c r="N36" s="37"/>
      <c r="O36" s="41">
        <f t="shared" si="3"/>
        <v>34.5</v>
      </c>
      <c r="P36" s="38">
        <f t="shared" si="4"/>
        <v>0</v>
      </c>
    </row>
    <row r="37" spans="1:16" s="20" customFormat="1" ht="19.5" customHeight="1" x14ac:dyDescent="0.2">
      <c r="A37" s="28"/>
      <c r="B37" s="27"/>
      <c r="C37" s="27">
        <v>25</v>
      </c>
      <c r="D37" s="27" t="s">
        <v>24</v>
      </c>
      <c r="E37" s="42"/>
      <c r="F37" s="42"/>
      <c r="G37" s="34">
        <f t="shared" si="0"/>
        <v>0</v>
      </c>
      <c r="H37" s="34">
        <v>34.5</v>
      </c>
      <c r="I37" s="34">
        <f t="shared" si="1"/>
        <v>34.5</v>
      </c>
      <c r="J37" s="30"/>
      <c r="K37" s="27"/>
      <c r="L37" s="30">
        <f t="shared" si="2"/>
        <v>0</v>
      </c>
      <c r="M37" s="43"/>
      <c r="N37" s="37"/>
      <c r="O37" s="41">
        <f t="shared" si="3"/>
        <v>34.5</v>
      </c>
      <c r="P37" s="38">
        <f t="shared" si="4"/>
        <v>0</v>
      </c>
    </row>
    <row r="38" spans="1:16" s="20" customFormat="1" ht="19.5" customHeight="1" x14ac:dyDescent="0.2">
      <c r="A38" s="28"/>
      <c r="B38" s="27"/>
      <c r="C38" s="27">
        <v>25</v>
      </c>
      <c r="D38" s="27" t="s">
        <v>24</v>
      </c>
      <c r="E38" s="42"/>
      <c r="F38" s="42"/>
      <c r="G38" s="34">
        <f t="shared" si="0"/>
        <v>0</v>
      </c>
      <c r="H38" s="34">
        <v>34.5</v>
      </c>
      <c r="I38" s="34">
        <f t="shared" si="1"/>
        <v>34.5</v>
      </c>
      <c r="J38" s="30"/>
      <c r="K38" s="27"/>
      <c r="L38" s="30">
        <f t="shared" si="2"/>
        <v>0</v>
      </c>
      <c r="M38" s="43"/>
      <c r="N38" s="37"/>
      <c r="O38" s="41">
        <f t="shared" si="3"/>
        <v>34.5</v>
      </c>
      <c r="P38" s="38">
        <f t="shared" si="4"/>
        <v>0</v>
      </c>
    </row>
    <row r="39" spans="1:16" s="20" customFormat="1" ht="19.5" customHeight="1" x14ac:dyDescent="0.2">
      <c r="A39" s="28"/>
      <c r="B39" s="27"/>
      <c r="C39" s="27">
        <v>25</v>
      </c>
      <c r="D39" s="27" t="s">
        <v>24</v>
      </c>
      <c r="E39" s="42"/>
      <c r="F39" s="42"/>
      <c r="G39" s="34">
        <f t="shared" si="0"/>
        <v>0</v>
      </c>
      <c r="H39" s="34">
        <v>34.5</v>
      </c>
      <c r="I39" s="34">
        <f t="shared" si="1"/>
        <v>34.5</v>
      </c>
      <c r="J39" s="30"/>
      <c r="K39" s="27"/>
      <c r="L39" s="30">
        <f t="shared" si="2"/>
        <v>0</v>
      </c>
      <c r="M39" s="43"/>
      <c r="N39" s="37"/>
      <c r="O39" s="41">
        <f t="shared" si="3"/>
        <v>34.5</v>
      </c>
      <c r="P39" s="38">
        <f t="shared" si="4"/>
        <v>0</v>
      </c>
    </row>
    <row r="40" spans="1:16" s="20" customFormat="1" ht="19.5" customHeight="1" x14ac:dyDescent="0.2">
      <c r="A40" s="28"/>
      <c r="B40" s="27"/>
      <c r="C40" s="27">
        <v>25</v>
      </c>
      <c r="D40" s="27" t="s">
        <v>24</v>
      </c>
      <c r="E40" s="42"/>
      <c r="F40" s="42"/>
      <c r="G40" s="34">
        <f t="shared" si="0"/>
        <v>0</v>
      </c>
      <c r="H40" s="34">
        <v>34.5</v>
      </c>
      <c r="I40" s="34">
        <f t="shared" si="1"/>
        <v>34.5</v>
      </c>
      <c r="J40" s="30"/>
      <c r="K40" s="27"/>
      <c r="L40" s="30">
        <f t="shared" si="2"/>
        <v>0</v>
      </c>
      <c r="M40" s="43"/>
      <c r="N40" s="37"/>
      <c r="O40" s="41">
        <f t="shared" si="3"/>
        <v>34.5</v>
      </c>
      <c r="P40" s="38">
        <f t="shared" si="4"/>
        <v>0</v>
      </c>
    </row>
    <row r="41" spans="1:16" s="20" customFormat="1" ht="19.5" customHeight="1" x14ac:dyDescent="0.2">
      <c r="A41" s="28"/>
      <c r="B41" s="27"/>
      <c r="C41" s="27">
        <v>25</v>
      </c>
      <c r="D41" s="27" t="s">
        <v>24</v>
      </c>
      <c r="E41" s="42"/>
      <c r="F41" s="42"/>
      <c r="G41" s="34">
        <f t="shared" si="0"/>
        <v>0</v>
      </c>
      <c r="H41" s="34">
        <v>34.5</v>
      </c>
      <c r="I41" s="34">
        <f t="shared" si="1"/>
        <v>34.5</v>
      </c>
      <c r="J41" s="30"/>
      <c r="K41" s="27"/>
      <c r="L41" s="30">
        <f t="shared" si="2"/>
        <v>0</v>
      </c>
      <c r="M41" s="43"/>
      <c r="N41" s="37"/>
      <c r="O41" s="41">
        <f t="shared" si="3"/>
        <v>34.5</v>
      </c>
      <c r="P41" s="38">
        <f t="shared" si="4"/>
        <v>0</v>
      </c>
    </row>
    <row r="42" spans="1:16" s="20" customFormat="1" ht="19.5" customHeight="1" x14ac:dyDescent="0.2">
      <c r="A42" s="28"/>
      <c r="B42" s="27"/>
      <c r="C42" s="27">
        <v>25</v>
      </c>
      <c r="D42" s="27" t="s">
        <v>24</v>
      </c>
      <c r="E42" s="42"/>
      <c r="F42" s="42"/>
      <c r="G42" s="34">
        <f t="shared" si="0"/>
        <v>0</v>
      </c>
      <c r="H42" s="34">
        <v>34.5</v>
      </c>
      <c r="I42" s="34">
        <f t="shared" si="1"/>
        <v>34.5</v>
      </c>
      <c r="J42" s="30"/>
      <c r="K42" s="27"/>
      <c r="L42" s="30">
        <f t="shared" si="2"/>
        <v>0</v>
      </c>
      <c r="M42" s="43"/>
      <c r="N42" s="37"/>
      <c r="O42" s="41">
        <f t="shared" si="3"/>
        <v>34.5</v>
      </c>
      <c r="P42" s="38">
        <f t="shared" si="4"/>
        <v>0</v>
      </c>
    </row>
    <row r="43" spans="1:16" s="20" customFormat="1" ht="19.5" customHeight="1" x14ac:dyDescent="0.2">
      <c r="A43" s="28"/>
      <c r="B43" s="27"/>
      <c r="C43" s="27">
        <v>25</v>
      </c>
      <c r="D43" s="27" t="s">
        <v>24</v>
      </c>
      <c r="E43" s="42"/>
      <c r="F43" s="42"/>
      <c r="G43" s="34">
        <f t="shared" si="0"/>
        <v>0</v>
      </c>
      <c r="H43" s="34">
        <v>34.5</v>
      </c>
      <c r="I43" s="34">
        <f t="shared" si="1"/>
        <v>34.5</v>
      </c>
      <c r="J43" s="30"/>
      <c r="K43" s="27"/>
      <c r="L43" s="30">
        <f t="shared" si="2"/>
        <v>0</v>
      </c>
      <c r="M43" s="43"/>
      <c r="N43" s="37"/>
      <c r="O43" s="41">
        <f t="shared" si="3"/>
        <v>34.5</v>
      </c>
      <c r="P43" s="38">
        <f t="shared" si="4"/>
        <v>0</v>
      </c>
    </row>
    <row r="44" spans="1:16" s="20" customFormat="1" ht="19.5" customHeight="1" x14ac:dyDescent="0.2">
      <c r="A44" s="28"/>
      <c r="B44" s="27"/>
      <c r="C44" s="27">
        <v>25</v>
      </c>
      <c r="D44" s="27" t="s">
        <v>24</v>
      </c>
      <c r="E44" s="42"/>
      <c r="F44" s="42"/>
      <c r="G44" s="34">
        <f t="shared" si="0"/>
        <v>0</v>
      </c>
      <c r="H44" s="34">
        <v>34.5</v>
      </c>
      <c r="I44" s="34">
        <f t="shared" si="1"/>
        <v>34.5</v>
      </c>
      <c r="J44" s="30"/>
      <c r="K44" s="27"/>
      <c r="L44" s="30">
        <f t="shared" si="2"/>
        <v>0</v>
      </c>
      <c r="M44" s="43"/>
      <c r="N44" s="37"/>
      <c r="O44" s="41">
        <f t="shared" si="3"/>
        <v>34.5</v>
      </c>
      <c r="P44" s="38">
        <f t="shared" si="4"/>
        <v>0</v>
      </c>
    </row>
    <row r="45" spans="1:16" s="20" customFormat="1" ht="19.5" customHeight="1" x14ac:dyDescent="0.2">
      <c r="A45" s="28"/>
      <c r="B45" s="27"/>
      <c r="C45" s="27">
        <v>25</v>
      </c>
      <c r="D45" s="27" t="s">
        <v>24</v>
      </c>
      <c r="E45" s="42"/>
      <c r="F45" s="42"/>
      <c r="G45" s="34">
        <f t="shared" si="0"/>
        <v>0</v>
      </c>
      <c r="H45" s="34">
        <v>34.5</v>
      </c>
      <c r="I45" s="34">
        <f t="shared" si="1"/>
        <v>34.5</v>
      </c>
      <c r="J45" s="30"/>
      <c r="K45" s="27"/>
      <c r="L45" s="30">
        <f t="shared" si="2"/>
        <v>0</v>
      </c>
      <c r="M45" s="43"/>
      <c r="N45" s="37"/>
      <c r="O45" s="41">
        <f t="shared" si="3"/>
        <v>34.5</v>
      </c>
      <c r="P45" s="38">
        <f t="shared" si="4"/>
        <v>0</v>
      </c>
    </row>
    <row r="46" spans="1:16" s="20" customFormat="1" ht="19.5" customHeight="1" x14ac:dyDescent="0.2">
      <c r="A46" s="28"/>
      <c r="B46" s="27"/>
      <c r="C46" s="27">
        <v>25</v>
      </c>
      <c r="D46" s="27" t="s">
        <v>24</v>
      </c>
      <c r="E46" s="42"/>
      <c r="F46" s="42"/>
      <c r="G46" s="34">
        <f t="shared" si="0"/>
        <v>0</v>
      </c>
      <c r="H46" s="34">
        <v>34.5</v>
      </c>
      <c r="I46" s="34">
        <f t="shared" si="1"/>
        <v>34.5</v>
      </c>
      <c r="J46" s="30"/>
      <c r="K46" s="27"/>
      <c r="L46" s="30">
        <f t="shared" si="2"/>
        <v>0</v>
      </c>
      <c r="M46" s="43"/>
      <c r="N46" s="37"/>
      <c r="O46" s="41">
        <f t="shared" si="3"/>
        <v>34.5</v>
      </c>
      <c r="P46" s="38">
        <f t="shared" si="4"/>
        <v>0</v>
      </c>
    </row>
    <row r="47" spans="1:16" s="20" customFormat="1" ht="19.5" customHeight="1" x14ac:dyDescent="0.2">
      <c r="A47" s="28"/>
      <c r="B47" s="27"/>
      <c r="C47" s="27">
        <v>25</v>
      </c>
      <c r="D47" s="27" t="s">
        <v>24</v>
      </c>
      <c r="E47" s="42"/>
      <c r="F47" s="42"/>
      <c r="G47" s="34">
        <f t="shared" si="0"/>
        <v>0</v>
      </c>
      <c r="H47" s="34">
        <v>34.5</v>
      </c>
      <c r="I47" s="34">
        <f t="shared" si="1"/>
        <v>34.5</v>
      </c>
      <c r="J47" s="30"/>
      <c r="K47" s="27"/>
      <c r="L47" s="30">
        <f t="shared" si="2"/>
        <v>0</v>
      </c>
      <c r="M47" s="43"/>
      <c r="N47" s="37"/>
      <c r="O47" s="41">
        <f t="shared" si="3"/>
        <v>34.5</v>
      </c>
      <c r="P47" s="38">
        <f t="shared" si="4"/>
        <v>0</v>
      </c>
    </row>
    <row r="48" spans="1:16" s="20" customFormat="1" ht="19.5" customHeight="1" x14ac:dyDescent="0.2">
      <c r="A48" s="28"/>
      <c r="B48" s="27"/>
      <c r="C48" s="27">
        <v>25</v>
      </c>
      <c r="D48" s="27" t="s">
        <v>24</v>
      </c>
      <c r="E48" s="42"/>
      <c r="F48" s="42"/>
      <c r="G48" s="34">
        <f t="shared" si="0"/>
        <v>0</v>
      </c>
      <c r="H48" s="34">
        <v>34.5</v>
      </c>
      <c r="I48" s="34">
        <f t="shared" si="1"/>
        <v>34.5</v>
      </c>
      <c r="J48" s="30"/>
      <c r="K48" s="27"/>
      <c r="L48" s="30">
        <f t="shared" si="2"/>
        <v>0</v>
      </c>
      <c r="M48" s="43"/>
      <c r="N48" s="37"/>
      <c r="O48" s="41">
        <f t="shared" si="3"/>
        <v>34.5</v>
      </c>
      <c r="P48" s="38">
        <f t="shared" si="4"/>
        <v>0</v>
      </c>
    </row>
    <row r="49" spans="1:16" s="20" customFormat="1" ht="19.5" customHeight="1" x14ac:dyDescent="0.2">
      <c r="A49" s="28"/>
      <c r="B49" s="27"/>
      <c r="C49" s="27">
        <v>25</v>
      </c>
      <c r="D49" s="27" t="s">
        <v>24</v>
      </c>
      <c r="E49" s="42"/>
      <c r="F49" s="42"/>
      <c r="G49" s="34">
        <f t="shared" si="0"/>
        <v>0</v>
      </c>
      <c r="H49" s="34">
        <v>34.5</v>
      </c>
      <c r="I49" s="34">
        <f t="shared" si="1"/>
        <v>34.5</v>
      </c>
      <c r="J49" s="30"/>
      <c r="K49" s="27"/>
      <c r="L49" s="30">
        <f t="shared" si="2"/>
        <v>0</v>
      </c>
      <c r="M49" s="43"/>
      <c r="N49" s="37"/>
      <c r="O49" s="41">
        <f t="shared" si="3"/>
        <v>34.5</v>
      </c>
      <c r="P49" s="38">
        <f t="shared" si="4"/>
        <v>0</v>
      </c>
    </row>
    <row r="50" spans="1:16" s="20" customFormat="1" ht="19.5" customHeight="1" x14ac:dyDescent="0.2">
      <c r="A50" s="29"/>
      <c r="B50" s="27"/>
      <c r="C50" s="27">
        <v>25</v>
      </c>
      <c r="D50" s="27" t="s">
        <v>24</v>
      </c>
      <c r="E50" s="42"/>
      <c r="F50" s="42"/>
      <c r="G50" s="34">
        <f t="shared" si="0"/>
        <v>0</v>
      </c>
      <c r="H50" s="34">
        <v>34.5</v>
      </c>
      <c r="I50" s="34">
        <f t="shared" si="1"/>
        <v>34.5</v>
      </c>
      <c r="J50" s="30"/>
      <c r="K50" s="27"/>
      <c r="L50" s="30">
        <f t="shared" si="2"/>
        <v>0</v>
      </c>
      <c r="M50" s="43"/>
      <c r="N50" s="37"/>
      <c r="O50" s="41">
        <f t="shared" si="3"/>
        <v>34.5</v>
      </c>
      <c r="P50" s="38">
        <f t="shared" si="4"/>
        <v>0</v>
      </c>
    </row>
    <row r="51" spans="1:16" s="20" customFormat="1" ht="20.45" customHeight="1" x14ac:dyDescent="0.2">
      <c r="A51" s="29" t="s">
        <v>35</v>
      </c>
      <c r="B51" s="27"/>
      <c r="C51" s="44"/>
      <c r="D51" s="44"/>
      <c r="E51" s="45"/>
      <c r="F51" s="45"/>
      <c r="G51" s="46"/>
      <c r="H51" s="46"/>
      <c r="I51" s="46"/>
      <c r="J51" s="47"/>
      <c r="K51" s="44"/>
      <c r="L51" s="47"/>
      <c r="M51" s="48"/>
      <c r="N51" s="49"/>
      <c r="O51" s="41">
        <v>3.2</v>
      </c>
      <c r="P51" s="38">
        <f t="shared" si="4"/>
        <v>0</v>
      </c>
    </row>
    <row r="52" spans="1:16" ht="19.5" customHeight="1" thickBot="1" x14ac:dyDescent="0.3">
      <c r="A52" s="21"/>
      <c r="B52" s="22"/>
      <c r="C52" s="22"/>
      <c r="D52" s="22"/>
      <c r="E52" s="23"/>
      <c r="F52" s="23"/>
      <c r="G52" s="23"/>
      <c r="H52" s="23"/>
      <c r="I52" s="23"/>
      <c r="J52" s="35"/>
      <c r="K52" s="35"/>
      <c r="L52" s="22"/>
      <c r="M52" s="22"/>
      <c r="N52" s="24"/>
      <c r="O52" s="36" t="s">
        <v>5</v>
      </c>
      <c r="P52" s="39">
        <f>SUM(P22:P51)</f>
        <v>596.85</v>
      </c>
    </row>
    <row r="53" spans="1:16" ht="13.5" thickTop="1" x14ac:dyDescent="0.2"/>
  </sheetData>
  <mergeCells count="1">
    <mergeCell ref="A1:P1"/>
  </mergeCells>
  <phoneticPr fontId="4" type="noConversion"/>
  <conditionalFormatting sqref="L22:L51">
    <cfRule type="cellIs" dxfId="0" priority="1" stopIfTrue="1" operator="equal">
      <formula>0</formula>
    </cfRule>
  </conditionalFormatting>
  <dataValidations count="2">
    <dataValidation type="list" allowBlank="1" showInputMessage="1" showErrorMessage="1" sqref="J22:J51" xr:uid="{00000000-0002-0000-0000-000000000000}">
      <formula1>Bedienung</formula1>
    </dataValidation>
    <dataValidation type="list" allowBlank="1" showInputMessage="1" showErrorMessage="1" sqref="K22:K51" xr:uid="{00000000-0002-0000-0000-000001000000}">
      <formula1>Seitenführung</formula1>
    </dataValidation>
  </dataValidations>
  <pageMargins left="0.78740157499999996" right="0.78740157499999996" top="0.52" bottom="0.82" header="0.4921259845" footer="0.4921259845"/>
  <pageSetup paperSize="9" scale="49" orientation="landscape" r:id="rId1"/>
  <headerFooter alignWithMargins="0">
    <oddFooter>&amp;L&amp;D&amp;Rmawi</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9BBCD040E7EE4D888A2C15FE6CEC93" ma:contentTypeVersion="17" ma:contentTypeDescription="Ein neues Dokument erstellen." ma:contentTypeScope="" ma:versionID="0fd9e7b034fe16161f698fa18b537490">
  <xsd:schema xmlns:xsd="http://www.w3.org/2001/XMLSchema" xmlns:xs="http://www.w3.org/2001/XMLSchema" xmlns:p="http://schemas.microsoft.com/office/2006/metadata/properties" xmlns:ns2="af90ba10-9234-408e-ba25-53e6b26473a9" xmlns:ns3="507ed7f9-f72a-40d2-8098-cc774bb255eb" targetNamespace="http://schemas.microsoft.com/office/2006/metadata/properties" ma:root="true" ma:fieldsID="efef16cd9b5f1e2b265e2a2a99e92202" ns2:_="" ns3:_="">
    <xsd:import namespace="af90ba10-9234-408e-ba25-53e6b26473a9"/>
    <xsd:import namespace="507ed7f9-f72a-40d2-8098-cc774bb255e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0ba10-9234-408e-ba25-53e6b26473a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83b8dab6-e754-4512-bece-17f877f796af}" ma:internalName="TaxCatchAll" ma:showField="CatchAllData" ma:web="af90ba10-9234-408e-ba25-53e6b26473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7ed7f9-f72a-40d2-8098-cc774bb255e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86285023-c86f-4336-b631-da5821ad10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7ed7f9-f72a-40d2-8098-cc774bb255eb">
      <Terms xmlns="http://schemas.microsoft.com/office/infopath/2007/PartnerControls"/>
    </lcf76f155ced4ddcb4097134ff3c332f>
    <TaxCatchAll xmlns="af90ba10-9234-408e-ba25-53e6b26473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7A7415-66E6-43C4-9B6D-F3F47B627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0ba10-9234-408e-ba25-53e6b26473a9"/>
    <ds:schemaRef ds:uri="507ed7f9-f72a-40d2-8098-cc774bb255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DC043-3190-4CE2-818C-FC71F93ADC4B}">
  <ds:schemaRefs>
    <ds:schemaRef ds:uri="http://schemas.microsoft.com/office/2006/metadata/properties"/>
    <ds:schemaRef ds:uri="http://schemas.microsoft.com/office/infopath/2007/PartnerControls"/>
    <ds:schemaRef ds:uri="507ed7f9-f72a-40d2-8098-cc774bb255eb"/>
    <ds:schemaRef ds:uri="af90ba10-9234-408e-ba25-53e6b26473a9"/>
  </ds:schemaRefs>
</ds:datastoreItem>
</file>

<file path=customXml/itemProps3.xml><?xml version="1.0" encoding="utf-8"?>
<ds:datastoreItem xmlns:ds="http://schemas.openxmlformats.org/officeDocument/2006/customXml" ds:itemID="{6E3A1E73-ED25-4316-86F4-2BF4DFE1C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Bestellablauf</vt:lpstr>
      <vt:lpstr>Reuther</vt:lpstr>
      <vt:lpstr>Bedienung</vt:lpstr>
      <vt:lpstr>Seitenführung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Götze, Holger</dc:creator>
  <cp:lastModifiedBy>Damian Maksimowski</cp:lastModifiedBy>
  <cp:lastPrinted>2019-12-17T12:57:07Z</cp:lastPrinted>
  <dcterms:created xsi:type="dcterms:W3CDTF">2002-09-25T12:16:32Z</dcterms:created>
  <dcterms:modified xsi:type="dcterms:W3CDTF">2026-04-09T12:16:13Z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0x010100009BBCD040E7EE4D888A2C15FE6CEC93</vt:lpwstr>
  </property>
</Properties>
</file>