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8_{2AC461E7-DC9B-4DFB-998F-B574E12A230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Fittings" sheetId="1" r:id="rId1"/>
  </sheets>
  <externalReferences>
    <externalReference r:id="rId2"/>
  </externalReferences>
  <definedNames>
    <definedName name="_xlnm.Print_Area" localSheetId="0">Fittings!$A$1:$F$158</definedName>
    <definedName name="_xlnm.Print_Titles" localSheetId="0">Fittings!$1:$5</definedName>
    <definedName name="wrn.EST." hidden="1">{"page 1",#N/A,FALSE,"page 1";"page 2",#N/A,FALSE,"page 2";"page 3",#N/A,FALSE,"page 3";"page 4",#N/A,FALSE,"page 4";"page 5",#N/A,FALSE,"page 5";"page 6",#N/A,FALSE,"page 6";"page 7",#N/A,FALSE,"page 7";"page 8",#N/A,FALSE,"page 8";"page 9",#N/A,FALSE,"page 9";"page 10",#N/A,FALSE,"page 10";"page 11",#N/A,FALSE,"page11";"sheet 1",#N/A,FALSE,"Sheet 1";"sheet 2",#N/A,FALSE,"Sheet 2";"sheet 3",#N/A,FALSE,"Sheet 3";"page 12",#N/A,FALSE,"page 12";"sheet 4",#N/A,FALSE,"Sheet 4";"sheet 5",#N/A,FALSE,"Sheet 5";"sheet 6",#N/A,FALSE,"Sheet 6";"page 13",#N/A,FALSE,"page 13"}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8" i="1" l="1"/>
  <c r="F155" i="1"/>
  <c r="F154" i="1"/>
  <c r="F153" i="1"/>
  <c r="F152" i="1"/>
  <c r="F151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0" i="1" s="1"/>
  <c r="F133" i="1"/>
  <c r="F132" i="1"/>
  <c r="F127" i="1"/>
  <c r="F126" i="1"/>
  <c r="F125" i="1"/>
  <c r="F124" i="1"/>
  <c r="F123" i="1"/>
  <c r="F121" i="1" s="1"/>
  <c r="F122" i="1"/>
  <c r="F117" i="1"/>
  <c r="F116" i="1"/>
  <c r="F114" i="1"/>
  <c r="F111" i="1"/>
  <c r="C109" i="1"/>
  <c r="F109" i="1" s="1"/>
  <c r="C105" i="1"/>
  <c r="F105" i="1" s="1"/>
  <c r="F104" i="1"/>
  <c r="C101" i="1"/>
  <c r="F101" i="1" s="1"/>
  <c r="C100" i="1"/>
  <c r="F100" i="1" s="1"/>
  <c r="F99" i="1"/>
  <c r="F98" i="1"/>
  <c r="F94" i="1"/>
  <c r="F93" i="1"/>
  <c r="F92" i="1"/>
  <c r="F91" i="1"/>
  <c r="F90" i="1"/>
  <c r="F89" i="1"/>
  <c r="F88" i="1"/>
  <c r="F87" i="1"/>
  <c r="F86" i="1"/>
  <c r="F85" i="1"/>
  <c r="F84" i="1"/>
  <c r="F83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6" i="1"/>
  <c r="C63" i="1"/>
  <c r="F63" i="1" s="1"/>
  <c r="F61" i="1"/>
  <c r="F60" i="1"/>
  <c r="F59" i="1"/>
  <c r="F58" i="1"/>
  <c r="F57" i="1"/>
  <c r="F56" i="1"/>
  <c r="F55" i="1"/>
  <c r="F54" i="1"/>
  <c r="F53" i="1"/>
  <c r="F52" i="1"/>
  <c r="F50" i="1"/>
  <c r="C49" i="1"/>
  <c r="F49" i="1" s="1"/>
  <c r="F48" i="1"/>
  <c r="F47" i="1"/>
  <c r="F46" i="1"/>
  <c r="F45" i="1"/>
  <c r="F44" i="1"/>
  <c r="F41" i="1"/>
  <c r="F40" i="1"/>
  <c r="F39" i="1"/>
  <c r="F38" i="1"/>
  <c r="F37" i="1"/>
  <c r="F36" i="1"/>
  <c r="F34" i="1"/>
  <c r="F33" i="1"/>
  <c r="F32" i="1"/>
  <c r="F31" i="1"/>
  <c r="F30" i="1"/>
  <c r="F29" i="1"/>
  <c r="F28" i="1"/>
  <c r="F27" i="1"/>
  <c r="F26" i="1"/>
  <c r="F25" i="1"/>
  <c r="F24" i="1"/>
  <c r="F22" i="1"/>
  <c r="F21" i="1"/>
  <c r="F20" i="1"/>
  <c r="F19" i="1"/>
  <c r="F18" i="1"/>
  <c r="F17" i="1"/>
  <c r="F16" i="1"/>
  <c r="F15" i="1"/>
  <c r="F14" i="1"/>
  <c r="F13" i="1"/>
  <c r="F12" i="1"/>
  <c r="F11" i="1"/>
  <c r="F9" i="1"/>
  <c r="F8" i="1"/>
  <c r="E3" i="1"/>
  <c r="A2" i="1"/>
  <c r="A1" i="1"/>
  <c r="F6" i="1" l="1"/>
  <c r="F158" i="1" s="1"/>
</calcChain>
</file>

<file path=xl/sharedStrings.xml><?xml version="1.0" encoding="utf-8"?>
<sst xmlns="http://schemas.openxmlformats.org/spreadsheetml/2006/main" count="401" uniqueCount="266">
  <si>
    <t>4.</t>
  </si>
  <si>
    <t>Fittings, furnishings and equipment</t>
  </si>
  <si>
    <t>Item</t>
  </si>
  <si>
    <t>Description</t>
  </si>
  <si>
    <t>Quantity</t>
  </si>
  <si>
    <t>Unit</t>
  </si>
  <si>
    <t>Rate £</t>
  </si>
  <si>
    <t>£</t>
  </si>
  <si>
    <t>4.1.1</t>
  </si>
  <si>
    <t>General Fittings, Furnishings and Equipment</t>
  </si>
  <si>
    <t>Fitted Furniture</t>
  </si>
  <si>
    <t>1</t>
  </si>
  <si>
    <t>Purpose made Entrance Desk; as specification clause N10/113; contractor to make allowance; MDF carcass and cupboard fronts, oak worktop and cladding; overall size approx 2200 x 625; refer to drawing ref. 1691.DW.A1011 for details</t>
  </si>
  <si>
    <t>2</t>
  </si>
  <si>
    <t>Purpose made storage wall unit and Kitchenette to room F06; as specification clause N10/114; as shown on drawing ref. 1691.DW.A1101</t>
  </si>
  <si>
    <t>N1</t>
  </si>
  <si>
    <t>Sink base unit, 1200 wide</t>
  </si>
  <si>
    <t>nr</t>
  </si>
  <si>
    <t>N2</t>
  </si>
  <si>
    <t>Base unit, 1200 wide</t>
  </si>
  <si>
    <t>N3</t>
  </si>
  <si>
    <t>Base unit, 600 wide</t>
  </si>
  <si>
    <t>N4</t>
  </si>
  <si>
    <t>Plinth</t>
  </si>
  <si>
    <t>m</t>
  </si>
  <si>
    <t>N5</t>
  </si>
  <si>
    <t>Laminate surround to butlers sink as section 01</t>
  </si>
  <si>
    <t>item</t>
  </si>
  <si>
    <t>N6</t>
  </si>
  <si>
    <t>Purpose made storage wall for fixed paper storage with cupboards above; approx 1800 x 2300 overall</t>
  </si>
  <si>
    <t>N7</t>
  </si>
  <si>
    <t>Purpose made storage wall sized for Ikea boxes with cupboards above; approx 2535 x 2300 overall</t>
  </si>
  <si>
    <t>Purpose made storage wall unit and Kitchenette to room F04; as specification clause N10/114; as shown on drawing ref. 1691.DW.A1121</t>
  </si>
  <si>
    <t>N8</t>
  </si>
  <si>
    <t>N9</t>
  </si>
  <si>
    <t>N10</t>
  </si>
  <si>
    <t>N11</t>
  </si>
  <si>
    <t xml:space="preserve">Laminate surround to butlers sink </t>
  </si>
  <si>
    <t>3</t>
  </si>
  <si>
    <t>Purpose made storage unit to FO4; as specification clause N10/115</t>
  </si>
  <si>
    <t>No</t>
  </si>
  <si>
    <t>4</t>
  </si>
  <si>
    <t>Wheelable Bag and Clothing Storage Unit Type A; as specification clause N10/116</t>
  </si>
  <si>
    <t>5</t>
  </si>
  <si>
    <t xml:space="preserve">Wheelable Storage unit; as specification clause N10/117; refer to drawing ref. 1691.DW.A1150 for details; </t>
  </si>
  <si>
    <t>N12</t>
  </si>
  <si>
    <t>Type B; approx 1250 wide</t>
  </si>
  <si>
    <t>N13</t>
  </si>
  <si>
    <t>Type C; approx 1250 wide</t>
  </si>
  <si>
    <t>N14</t>
  </si>
  <si>
    <t>Type D; approx 1250 wide</t>
  </si>
  <si>
    <t>N15</t>
  </si>
  <si>
    <t>Type D; approx 1540 wide</t>
  </si>
  <si>
    <t>N16</t>
  </si>
  <si>
    <t>Type D; approx 1500 wide</t>
  </si>
  <si>
    <t>N17</t>
  </si>
  <si>
    <t>Type E; approx 916 wide</t>
  </si>
  <si>
    <t>N18</t>
  </si>
  <si>
    <t>Type E; approx 1165 wide</t>
  </si>
  <si>
    <t>N19</t>
  </si>
  <si>
    <t>Type F</t>
  </si>
  <si>
    <t>6</t>
  </si>
  <si>
    <t>Fixed wall hung shelving unit; as specification clause N10/118; as shown on drawing ref. 1691.DW.A1121; 1257 x 775</t>
  </si>
  <si>
    <t>7</t>
  </si>
  <si>
    <t xml:space="preserve">Purpose made cupboard; as specification clause N10/119; with internal shelving </t>
  </si>
  <si>
    <t>N20</t>
  </si>
  <si>
    <t>as shown on drawing no. 1691.DW.A1110; 1100 x 2400 overall</t>
  </si>
  <si>
    <t>N21</t>
  </si>
  <si>
    <t>as shown on drawing no. 1691.DW.A1121; 2410 x 2360 overall</t>
  </si>
  <si>
    <t>8</t>
  </si>
  <si>
    <t>Purpose made Shelving and Cupboard; as specification clause N10/121; to rear of Entrance Desk; contractor to make allowance; include for all grounds and decoration</t>
  </si>
  <si>
    <t>N22</t>
  </si>
  <si>
    <t>MDF cupboard with spray paint finish, 1675 x 2075 high</t>
  </si>
  <si>
    <t>N23</t>
  </si>
  <si>
    <t>Oak worktop/shelve as spec clause N10/206, 1720 long x 290 wide</t>
  </si>
  <si>
    <t>9</t>
  </si>
  <si>
    <t>Purpose made Shelving and Cupboard; as specification clause N10/124; constructed over steps at learning office; as shown on drawing no. 1691.DW.A1110</t>
  </si>
  <si>
    <t>10</t>
  </si>
  <si>
    <t>Vanity Units; as specification clause N10/146</t>
  </si>
  <si>
    <t>11</t>
  </si>
  <si>
    <t>Vanity Unit access panel; as specification clause N10/147</t>
  </si>
  <si>
    <t>12</t>
  </si>
  <si>
    <t>Shelving; as specification clause N10/161; include for associated grounds; spur steel lock uprights with MDF shelves with factory applied lacquer</t>
  </si>
  <si>
    <t>N24</t>
  </si>
  <si>
    <t>525 x 250 deep</t>
  </si>
  <si>
    <t>N25</t>
  </si>
  <si>
    <t>795 x 450 deep</t>
  </si>
  <si>
    <t>N26</t>
  </si>
  <si>
    <t>625 x 450 deep</t>
  </si>
  <si>
    <t>N27</t>
  </si>
  <si>
    <t>1400 x 500 deep</t>
  </si>
  <si>
    <t>13</t>
  </si>
  <si>
    <t>Magnetic Dry Wipe Whiteboard; as specification clause N10/193</t>
  </si>
  <si>
    <t>14</t>
  </si>
  <si>
    <t>Noticeboard at Entrance; as specification clause N10/196</t>
  </si>
  <si>
    <t>15</t>
  </si>
  <si>
    <t xml:space="preserve">Worktop to Craftroom Kitchen; as specification clause N10/201; </t>
  </si>
  <si>
    <t>N28</t>
  </si>
  <si>
    <t>approx 5200 long x 600 wide; include for grounds and supports</t>
  </si>
  <si>
    <t>no</t>
  </si>
  <si>
    <t>N29</t>
  </si>
  <si>
    <t>Extra over for cutting opening for kitchen sink</t>
  </si>
  <si>
    <t>N30</t>
  </si>
  <si>
    <t>Extra over for cutting opening for butlers sink</t>
  </si>
  <si>
    <t>16</t>
  </si>
  <si>
    <t>Worktop to Craftroom G04 &amp; F04; as specification clause N10/202</t>
  </si>
  <si>
    <t>N31</t>
  </si>
  <si>
    <t>approx 2725 long x 600 wide; include for grounds and supports</t>
  </si>
  <si>
    <t>N32</t>
  </si>
  <si>
    <t>N33</t>
  </si>
  <si>
    <t>17</t>
  </si>
  <si>
    <t xml:space="preserve">Worktop to Craftroom F07; as specification clause N10/203; </t>
  </si>
  <si>
    <t>N34</t>
  </si>
  <si>
    <t>approx 5200 long x 350 wide; include for grounds and supports; to west wall of room F07</t>
  </si>
  <si>
    <t>N35</t>
  </si>
  <si>
    <t>approx 1100 long x 700 wide overall; include for grounds and supports; include for scribing to cured wall; to store to F07</t>
  </si>
  <si>
    <t>18</t>
  </si>
  <si>
    <t>Worktop to Craftroom 6G04; as specification clause N10/206</t>
  </si>
  <si>
    <t>19</t>
  </si>
  <si>
    <t>Coat Hooks; as specification clause N10/211</t>
  </si>
  <si>
    <t>20</t>
  </si>
  <si>
    <t>Curtain track; as specification clause N10/230</t>
  </si>
  <si>
    <t>21</t>
  </si>
  <si>
    <t>Curtain track; as specification clause N10/231</t>
  </si>
  <si>
    <t>22</t>
  </si>
  <si>
    <t>Curtains; Kvadrat; Wool; as specification clause N10/235; overall size approx 4165 x 2780</t>
  </si>
  <si>
    <t>23</t>
  </si>
  <si>
    <t>Blinds to Learning Spaces; as specification clause N10/240</t>
  </si>
  <si>
    <t>N36</t>
  </si>
  <si>
    <t>Window G11; learning space 3; room G04</t>
  </si>
  <si>
    <t>N37</t>
  </si>
  <si>
    <t>Window G12; learning space 3; room G04</t>
  </si>
  <si>
    <t>N38</t>
  </si>
  <si>
    <t>Window G13; learning space 3; room G04</t>
  </si>
  <si>
    <t>N39</t>
  </si>
  <si>
    <t>Window F05; learning space 1; rooms F06 and F07</t>
  </si>
  <si>
    <t>N40</t>
  </si>
  <si>
    <t>Window F06; learning space 1; rooms F06 and F07</t>
  </si>
  <si>
    <t>N41</t>
  </si>
  <si>
    <t>Window F07; learning space 1; rooms F06 and F07</t>
  </si>
  <si>
    <t>N42</t>
  </si>
  <si>
    <t>Window F08; learning space 1; rooms F06 and F07</t>
  </si>
  <si>
    <t>N43</t>
  </si>
  <si>
    <t>Window F09; learning space 1; rooms F06 and F07</t>
  </si>
  <si>
    <t>N44</t>
  </si>
  <si>
    <t>Window F11; learning office; rooms F02</t>
  </si>
  <si>
    <t>N45</t>
  </si>
  <si>
    <t>Window F12; learning office; rooms F02</t>
  </si>
  <si>
    <t>N46</t>
  </si>
  <si>
    <t>Window F14; learning space 2; rooms F03</t>
  </si>
  <si>
    <t>N47</t>
  </si>
  <si>
    <t>Window F15; learning space 2; rooms F03</t>
  </si>
  <si>
    <t>N48</t>
  </si>
  <si>
    <t>Window F16; learning space 2; rooms F03</t>
  </si>
  <si>
    <t>N49</t>
  </si>
  <si>
    <t>Window F17; learning space 2; rooms F03</t>
  </si>
  <si>
    <t>24</t>
  </si>
  <si>
    <t>Blackout blinds to Learning Spaces; as specification clause N10/241</t>
  </si>
  <si>
    <t>N50</t>
  </si>
  <si>
    <t>N51</t>
  </si>
  <si>
    <t>N52</t>
  </si>
  <si>
    <t>N53</t>
  </si>
  <si>
    <t>N54</t>
  </si>
  <si>
    <t>N55</t>
  </si>
  <si>
    <t xml:space="preserve">Window F28; craft/store area; rooms F06 </t>
  </si>
  <si>
    <t>N56</t>
  </si>
  <si>
    <t xml:space="preserve">Window F29; craft/store area; rooms F06 </t>
  </si>
  <si>
    <t>N57</t>
  </si>
  <si>
    <t xml:space="preserve">Window F30; craft/store area; rooms F06 </t>
  </si>
  <si>
    <t>N58</t>
  </si>
  <si>
    <t xml:space="preserve">Window F31; craft/store area; rooms F06 </t>
  </si>
  <si>
    <t>25</t>
  </si>
  <si>
    <t>Wall Mirror; as specification clause N10/270; above WHB's</t>
  </si>
  <si>
    <t>N59</t>
  </si>
  <si>
    <t>510 x 710 high</t>
  </si>
  <si>
    <t>N60</t>
  </si>
  <si>
    <t>635 x 1080 high</t>
  </si>
  <si>
    <t>26</t>
  </si>
  <si>
    <t>Wall Mirror; as specification clause N10/271</t>
  </si>
  <si>
    <t>27</t>
  </si>
  <si>
    <t>Wall Mirror; as specification clause N10/272</t>
  </si>
  <si>
    <t>28</t>
  </si>
  <si>
    <t>Shelving in storage room; as specification clause N10/352</t>
  </si>
  <si>
    <t>29</t>
  </si>
  <si>
    <t>Grab rails; as specification clause N13/436</t>
  </si>
  <si>
    <t>30</t>
  </si>
  <si>
    <t>Toilet tissue dispenser; as specification clause N13/443</t>
  </si>
  <si>
    <t>31</t>
  </si>
  <si>
    <t>Soap dispenser; as specification clause N13/458</t>
  </si>
  <si>
    <t>32</t>
  </si>
  <si>
    <t>Hand Dryers; as specification clause N13/472</t>
  </si>
  <si>
    <t>33</t>
  </si>
  <si>
    <t>Shelving; as specification clause N10/</t>
  </si>
  <si>
    <t>34</t>
  </si>
  <si>
    <t>Purpose made storage unit to FO2; as specification clause N10/</t>
  </si>
  <si>
    <t>35</t>
  </si>
  <si>
    <t>Fix only; free issue pinboard</t>
  </si>
  <si>
    <t>36</t>
  </si>
  <si>
    <t>Fix only; Clothes rack / hanger</t>
  </si>
  <si>
    <t>Loose Furniture</t>
  </si>
  <si>
    <t>Sanitary Bins; as specification clause N13/446</t>
  </si>
  <si>
    <t>AV Equipment</t>
  </si>
  <si>
    <t>What's On Screen to Entrance Area; as specification clause N10/194</t>
  </si>
  <si>
    <t>Speakers</t>
  </si>
  <si>
    <t>Projector</t>
  </si>
  <si>
    <t>Interactive Whiteboard</t>
  </si>
  <si>
    <t>N61</t>
  </si>
  <si>
    <t>Retractable projector screen</t>
  </si>
  <si>
    <t>N62</t>
  </si>
  <si>
    <t>Fire extinguishers</t>
  </si>
  <si>
    <t>N63</t>
  </si>
  <si>
    <t>Statutory signage</t>
  </si>
  <si>
    <t>4.1.2</t>
  </si>
  <si>
    <t>Domestic Kitchen Fittings and Equipment</t>
  </si>
  <si>
    <t>Tea point for staff; as specification clause N10/115; include all supports, grounds and fixings; as drawing ref. 1691.DW.A1031</t>
  </si>
  <si>
    <t>N64</t>
  </si>
  <si>
    <t>N65</t>
  </si>
  <si>
    <t>N66</t>
  </si>
  <si>
    <t>Worktop; 2000 x 600; including cut out for sink</t>
  </si>
  <si>
    <t>N67</t>
  </si>
  <si>
    <t>N68</t>
  </si>
  <si>
    <t>Additional Items</t>
  </si>
  <si>
    <t>Allowance for mirrors as shown on detail 7 of drawing no. 1691.DW.D1002</t>
  </si>
  <si>
    <t>N69</t>
  </si>
  <si>
    <t>2100 x 1750 high approx</t>
  </si>
  <si>
    <t>N70</t>
  </si>
  <si>
    <t>1250 x 1750 high approx</t>
  </si>
  <si>
    <t>N71</t>
  </si>
  <si>
    <t>1000 x 1750 high approx</t>
  </si>
  <si>
    <t>N72</t>
  </si>
  <si>
    <t>Purpose made storage unit to cupboard to F02; as specification clause N10/218; scribing to curved wall; as shown on drawing ref. 1691.DW.A1101</t>
  </si>
  <si>
    <t>N73</t>
  </si>
  <si>
    <t>Coffee machine to Staff breakout space G05; as per specification clause N10/353</t>
  </si>
  <si>
    <t>N74</t>
  </si>
  <si>
    <t xml:space="preserve">Computer screen to Landing F01 </t>
  </si>
  <si>
    <t>N75</t>
  </si>
  <si>
    <t>Display board to Landing F01</t>
  </si>
  <si>
    <t>N76</t>
  </si>
  <si>
    <t>Printer to Learing office F02</t>
  </si>
  <si>
    <t>N77</t>
  </si>
  <si>
    <t xml:space="preserve">Display to Learning office F02 </t>
  </si>
  <si>
    <t>N78</t>
  </si>
  <si>
    <t>Wine fridge to Learning space 1 F07</t>
  </si>
  <si>
    <t>N79</t>
  </si>
  <si>
    <t>Protect, retain and repair stone surround to fireplace</t>
  </si>
  <si>
    <t>N80</t>
  </si>
  <si>
    <t>Investigate and repair hearthstone as necessary</t>
  </si>
  <si>
    <t>N81</t>
  </si>
  <si>
    <t>Strip off timber fireplace surround</t>
  </si>
  <si>
    <t>N82</t>
  </si>
  <si>
    <t>Purpose made window cill and gas meter enclosure as detail 4 on drawing no. 1691.DW.D1030; refer specification clause N10/123; include for insulated timber frame external wall construction below window cill</t>
  </si>
  <si>
    <t>Purpose made window cill and seat; as detail 4 on drawing no. 1691.DW.D1031; complete including cill, vertical T&amp;G board, window seat, vent slots, etc ; include for insulated timber frame external wall construction below window cill</t>
  </si>
  <si>
    <t>N83</t>
  </si>
  <si>
    <t>at window ref. W1/G04</t>
  </si>
  <si>
    <t>N84</t>
  </si>
  <si>
    <t>at window ref. W1/G05</t>
  </si>
  <si>
    <t>Signage; painted lettering to ashlar plinths as per NRS details</t>
  </si>
  <si>
    <t>N85</t>
  </si>
  <si>
    <t>South elevation - above door ED1/01</t>
  </si>
  <si>
    <t>N86</t>
  </si>
  <si>
    <t>South elevation - above door ED1/02</t>
  </si>
  <si>
    <t>N87</t>
  </si>
  <si>
    <t>South elevation - above door ED1/03</t>
  </si>
  <si>
    <t>Signage; architectural bronze lettering to ashlar plinths as per NRS details</t>
  </si>
  <si>
    <t>N88</t>
  </si>
  <si>
    <t>South elevation - above door ED1/04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</si>
</sst>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F800]dddd\,\ mmmm\ dd\,\ yyyy"/>
    <numFmt numFmtId="165" formatCode="#,##0.00_ ;\-#,##0.00\ 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trike/>
      <sz val="9"/>
      <name val="Arial"/>
      <family val="2"/>
    </font>
    <font>
      <b/>
      <strike/>
      <sz val="9"/>
      <name val="Arial"/>
      <family val="2"/>
    </font>
    <font>
      <strike/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43" fontId="8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2" applyFont="1" applyProtection="1"/>
    <xf numFmtId="0" fontId="4" fillId="0" borderId="0" xfId="2" applyFont="1" applyAlignment="1" applyProtection="1">
      <alignment wrapText="1"/>
    </xf>
    <xf numFmtId="0" fontId="4" fillId="0" borderId="0" xfId="2" applyFont="1" applyAlignment="1" applyProtection="1">
      <alignment horizontal="center" wrapText="1"/>
    </xf>
    <xf numFmtId="0" fontId="4" fillId="0" borderId="0" xfId="2" applyFont="1" applyProtection="1"/>
    <xf numFmtId="0" fontId="4" fillId="0" borderId="0" xfId="2" applyFont="1" applyProtection="1">
      <protection locked="0"/>
    </xf>
    <xf numFmtId="0" fontId="4" fillId="0" borderId="0" xfId="2" applyFont="1" applyAlignment="1" applyProtection="1">
      <alignment wrapText="1"/>
      <protection locked="0"/>
    </xf>
    <xf numFmtId="0" fontId="5" fillId="0" borderId="0" xfId="2" applyFont="1" applyAlignment="1" applyProtection="1">
      <alignment horizontal="left"/>
    </xf>
    <xf numFmtId="0" fontId="5" fillId="0" borderId="0" xfId="2" applyFont="1" applyAlignment="1" applyProtection="1">
      <alignment horizontal="right"/>
    </xf>
    <xf numFmtId="0" fontId="6" fillId="0" borderId="0" xfId="2" applyFont="1" applyAlignment="1" applyProtection="1">
      <alignment wrapText="1"/>
      <protection locked="0"/>
    </xf>
    <xf numFmtId="0" fontId="6" fillId="0" borderId="0" xfId="2" applyFont="1" applyProtection="1">
      <protection locked="0"/>
    </xf>
    <xf numFmtId="49" fontId="7" fillId="0" borderId="0" xfId="2" applyNumberFormat="1" applyFont="1" applyProtection="1"/>
    <xf numFmtId="0" fontId="7" fillId="0" borderId="0" xfId="2" applyFont="1" applyAlignment="1" applyProtection="1">
      <alignment wrapText="1"/>
    </xf>
    <xf numFmtId="0" fontId="7" fillId="0" borderId="0" xfId="2" applyFont="1" applyAlignment="1" applyProtection="1">
      <alignment horizontal="center" wrapText="1"/>
    </xf>
    <xf numFmtId="49" fontId="6" fillId="2" borderId="0" xfId="2" applyNumberFormat="1" applyFont="1" applyFill="1" applyAlignment="1" applyProtection="1">
      <alignment vertical="center"/>
    </xf>
    <xf numFmtId="0" fontId="6" fillId="2" borderId="0" xfId="2" applyFont="1" applyFill="1" applyAlignment="1" applyProtection="1">
      <alignment horizontal="center" vertical="center" wrapText="1"/>
    </xf>
    <xf numFmtId="0" fontId="6" fillId="2" borderId="0" xfId="2" applyFont="1" applyFill="1" applyAlignment="1" applyProtection="1">
      <alignment horizontal="center" vertical="center"/>
    </xf>
    <xf numFmtId="0" fontId="7" fillId="2" borderId="0" xfId="2" applyFont="1" applyFill="1" applyAlignment="1" applyProtection="1">
      <alignment horizontal="right" vertical="center" indent="3"/>
    </xf>
    <xf numFmtId="0" fontId="6" fillId="0" borderId="0" xfId="2" applyFont="1" applyAlignment="1" applyProtection="1">
      <alignment horizontal="right" vertical="center" indent="1"/>
      <protection locked="0"/>
    </xf>
    <xf numFmtId="49" fontId="6" fillId="0" borderId="0" xfId="2" applyNumberFormat="1" applyFont="1" applyBorder="1" applyAlignment="1" applyProtection="1">
      <alignment horizontal="left" vertical="top"/>
      <protection locked="0"/>
    </xf>
    <xf numFmtId="0" fontId="6" fillId="0" borderId="0" xfId="2" applyFont="1" applyBorder="1" applyAlignment="1" applyProtection="1">
      <alignment vertical="top" wrapText="1"/>
      <protection locked="0"/>
    </xf>
    <xf numFmtId="0" fontId="6" fillId="0" borderId="0" xfId="2" applyFont="1" applyBorder="1" applyAlignment="1" applyProtection="1">
      <alignment horizontal="center" vertical="top" wrapText="1"/>
      <protection locked="0"/>
    </xf>
    <xf numFmtId="0" fontId="6" fillId="0" borderId="0" xfId="2" applyFont="1" applyBorder="1" applyAlignment="1" applyProtection="1">
      <alignment vertical="top"/>
      <protection locked="0"/>
    </xf>
    <xf numFmtId="165" fontId="6" fillId="0" borderId="0" xfId="1" applyNumberFormat="1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vertical="top"/>
      <protection locked="0"/>
    </xf>
    <xf numFmtId="49" fontId="7" fillId="3" borderId="0" xfId="2" applyNumberFormat="1" applyFont="1" applyFill="1" applyBorder="1" applyAlignment="1" applyProtection="1">
      <alignment horizontal="left" vertical="top"/>
      <protection locked="0"/>
    </xf>
    <xf numFmtId="0" fontId="7" fillId="3" borderId="0" xfId="0" applyFont="1" applyFill="1" applyBorder="1" applyAlignment="1">
      <alignment horizontal="left" vertical="top" wrapText="1"/>
    </xf>
    <xf numFmtId="0" fontId="6" fillId="3" borderId="0" xfId="2" applyFont="1" applyFill="1" applyBorder="1" applyAlignment="1" applyProtection="1">
      <alignment horizontal="center" vertical="top" wrapText="1"/>
      <protection locked="0"/>
    </xf>
    <xf numFmtId="165" fontId="6" fillId="3" borderId="0" xfId="1" applyNumberFormat="1" applyFont="1" applyFill="1" applyBorder="1" applyAlignment="1" applyProtection="1">
      <alignment vertical="top"/>
      <protection locked="0"/>
    </xf>
    <xf numFmtId="165" fontId="7" fillId="3" borderId="0" xfId="1" applyNumberFormat="1" applyFont="1" applyFill="1" applyBorder="1" applyAlignment="1" applyProtection="1">
      <alignment vertical="top"/>
      <protection locked="0"/>
    </xf>
    <xf numFmtId="49" fontId="7" fillId="0" borderId="0" xfId="2" applyNumberFormat="1" applyFont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7" fillId="0" borderId="0" xfId="2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49" fontId="6" fillId="0" borderId="0" xfId="2" applyNumberFormat="1" applyFont="1" applyBorder="1" applyAlignment="1" applyProtection="1">
      <alignment horizontal="center" vertical="top"/>
      <protection locked="0"/>
    </xf>
    <xf numFmtId="0" fontId="6" fillId="0" borderId="0" xfId="2" applyFont="1" applyFill="1" applyBorder="1" applyAlignment="1" applyProtection="1">
      <alignment vertical="top" wrapText="1"/>
      <protection locked="0"/>
    </xf>
    <xf numFmtId="0" fontId="6" fillId="0" borderId="0" xfId="2" applyFont="1" applyFill="1" applyBorder="1" applyAlignment="1" applyProtection="1">
      <alignment horizontal="center" vertical="top" wrapText="1"/>
      <protection locked="0"/>
    </xf>
    <xf numFmtId="2" fontId="6" fillId="0" borderId="0" xfId="2" applyNumberFormat="1" applyFont="1" applyBorder="1" applyAlignment="1" applyProtection="1">
      <alignment vertical="top" wrapText="1"/>
      <protection locked="0"/>
    </xf>
    <xf numFmtId="49" fontId="6" fillId="0" borderId="0" xfId="2" applyNumberFormat="1" applyFont="1" applyFill="1" applyBorder="1" applyAlignment="1" applyProtection="1">
      <alignment horizontal="center" vertical="top"/>
      <protection locked="0"/>
    </xf>
    <xf numFmtId="2" fontId="6" fillId="0" borderId="0" xfId="2" applyNumberFormat="1" applyFont="1" applyFill="1" applyBorder="1" applyAlignment="1" applyProtection="1">
      <alignment vertical="top" wrapText="1"/>
      <protection locked="0"/>
    </xf>
    <xf numFmtId="165" fontId="6" fillId="0" borderId="0" xfId="1" applyNumberFormat="1" applyFont="1" applyFill="1" applyBorder="1" applyAlignment="1" applyProtection="1">
      <alignment vertical="top"/>
      <protection locked="0"/>
    </xf>
    <xf numFmtId="0" fontId="6" fillId="0" borderId="0" xfId="2" applyFont="1" applyFill="1" applyAlignment="1" applyProtection="1">
      <alignment vertical="top"/>
      <protection locked="0"/>
    </xf>
    <xf numFmtId="0" fontId="6" fillId="0" borderId="0" xfId="2" applyFont="1" applyFill="1" applyBorder="1" applyAlignment="1" applyProtection="1">
      <alignment horizontal="left" vertical="top" wrapText="1" indent="2"/>
      <protection locked="0"/>
    </xf>
    <xf numFmtId="0" fontId="6" fillId="0" borderId="0" xfId="0" applyFont="1" applyFill="1" applyBorder="1" applyAlignment="1">
      <alignment horizontal="center" vertical="top"/>
    </xf>
    <xf numFmtId="0" fontId="7" fillId="0" borderId="0" xfId="2" applyFont="1" applyBorder="1" applyAlignment="1" applyProtection="1">
      <alignment vertical="top" wrapText="1"/>
      <protection locked="0"/>
    </xf>
    <xf numFmtId="0" fontId="7" fillId="0" borderId="0" xfId="2" applyFont="1" applyAlignment="1" applyProtection="1">
      <alignment vertical="top"/>
      <protection locked="0"/>
    </xf>
    <xf numFmtId="49" fontId="6" fillId="0" borderId="0" xfId="3" applyNumberFormat="1" applyFont="1" applyBorder="1" applyAlignment="1" applyProtection="1">
      <alignment horizontal="center" vertical="top"/>
      <protection locked="0"/>
    </xf>
    <xf numFmtId="0" fontId="6" fillId="0" borderId="0" xfId="2" applyFont="1" applyBorder="1" applyAlignment="1" applyProtection="1">
      <alignment horizontal="left" vertical="top" wrapText="1" indent="2"/>
      <protection locked="0"/>
    </xf>
    <xf numFmtId="49" fontId="6" fillId="0" borderId="0" xfId="2" applyNumberFormat="1" applyFont="1" applyFill="1" applyBorder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horizontal="left" vertical="center"/>
      <protection locked="0"/>
    </xf>
    <xf numFmtId="0" fontId="7" fillId="0" borderId="0" xfId="2" applyFont="1" applyBorder="1" applyAlignment="1" applyProtection="1">
      <alignment vertical="center" wrapText="1"/>
      <protection locked="0"/>
    </xf>
    <xf numFmtId="0" fontId="7" fillId="0" borderId="0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right" vertical="center"/>
      <protection locked="0"/>
    </xf>
    <xf numFmtId="165" fontId="7" fillId="3" borderId="1" xfId="1" applyNumberFormat="1" applyFont="1" applyFill="1" applyBorder="1" applyAlignment="1" applyProtection="1">
      <alignment vertical="center"/>
      <protection locked="0"/>
    </xf>
    <xf numFmtId="0" fontId="6" fillId="0" borderId="0" xfId="2" applyFont="1" applyAlignment="1" applyProtection="1">
      <alignment vertical="center" wrapText="1"/>
      <protection locked="0"/>
    </xf>
    <xf numFmtId="0" fontId="6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horizontal="center"/>
      <protection locked="0"/>
    </xf>
    <xf numFmtId="49" fontId="6" fillId="0" borderId="0" xfId="2" applyNumberFormat="1" applyFont="1" applyAlignment="1" applyProtection="1">
      <alignment horizontal="left"/>
      <protection locked="0"/>
    </xf>
    <xf numFmtId="0" fontId="6" fillId="0" borderId="0" xfId="2" applyFont="1" applyAlignment="1" applyProtection="1">
      <alignment horizontal="center" wrapText="1"/>
      <protection locked="0"/>
    </xf>
    <xf numFmtId="0" fontId="9" fillId="0" borderId="0" xfId="2" applyFont="1" applyFill="1" applyBorder="1" applyAlignment="1" applyProtection="1">
      <alignment vertical="top" wrapText="1"/>
      <protection locked="0"/>
    </xf>
    <xf numFmtId="0" fontId="9" fillId="0" borderId="0" xfId="2" applyFont="1" applyFill="1" applyBorder="1" applyAlignment="1" applyProtection="1">
      <alignment horizontal="center" vertical="top" wrapText="1"/>
      <protection locked="0"/>
    </xf>
    <xf numFmtId="0" fontId="9" fillId="0" borderId="0" xfId="2" applyFont="1" applyBorder="1" applyAlignment="1" applyProtection="1">
      <alignment horizontal="center" vertical="top" wrapText="1"/>
      <protection locked="0"/>
    </xf>
    <xf numFmtId="2" fontId="9" fillId="0" borderId="0" xfId="2" applyNumberFormat="1" applyFont="1" applyBorder="1" applyAlignment="1" applyProtection="1">
      <alignment vertical="top" wrapText="1"/>
      <protection locked="0"/>
    </xf>
    <xf numFmtId="165" fontId="9" fillId="0" borderId="0" xfId="1" applyNumberFormat="1" applyFont="1" applyBorder="1" applyAlignment="1" applyProtection="1">
      <alignment vertical="top"/>
      <protection locked="0"/>
    </xf>
    <xf numFmtId="2" fontId="9" fillId="0" borderId="0" xfId="2" applyNumberFormat="1" applyFont="1" applyFill="1" applyBorder="1" applyAlignment="1" applyProtection="1">
      <alignment vertical="top" wrapText="1"/>
      <protection locked="0"/>
    </xf>
    <xf numFmtId="165" fontId="9" fillId="0" borderId="0" xfId="1" applyNumberFormat="1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>
      <alignment horizontal="left" vertical="top" wrapText="1" indent="1"/>
    </xf>
    <xf numFmtId="0" fontId="9" fillId="0" borderId="0" xfId="2" applyFont="1" applyFill="1" applyBorder="1" applyAlignment="1" applyProtection="1">
      <alignment horizontal="left" vertical="top" wrapText="1" indent="1"/>
      <protection locked="0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2" applyFont="1" applyFill="1" applyBorder="1" applyAlignment="1" applyProtection="1">
      <alignment horizontal="left" vertical="top" wrapText="1" indent="2"/>
      <protection locked="0"/>
    </xf>
    <xf numFmtId="0" fontId="9" fillId="0" borderId="0" xfId="0" applyFont="1" applyFill="1" applyBorder="1" applyAlignment="1">
      <alignment horizontal="center" vertical="top"/>
    </xf>
    <xf numFmtId="0" fontId="9" fillId="0" borderId="0" xfId="2" applyFont="1" applyBorder="1" applyAlignment="1" applyProtection="1">
      <alignment vertical="top" wrapText="1"/>
      <protection locked="0"/>
    </xf>
    <xf numFmtId="0" fontId="10" fillId="0" borderId="0" xfId="2" applyFont="1" applyBorder="1" applyAlignment="1" applyProtection="1">
      <alignment vertical="top" wrapText="1"/>
      <protection locked="0"/>
    </xf>
    <xf numFmtId="0" fontId="10" fillId="0" borderId="0" xfId="0" applyFont="1" applyFill="1" applyBorder="1" applyAlignment="1">
      <alignment horizontal="left" vertical="top" wrapText="1"/>
    </xf>
    <xf numFmtId="0" fontId="9" fillId="0" borderId="0" xfId="2" applyFont="1" applyAlignment="1" applyProtection="1">
      <alignment vertical="top" wrapText="1"/>
      <protection locked="0"/>
    </xf>
    <xf numFmtId="1" fontId="9" fillId="0" borderId="0" xfId="0" applyNumberFormat="1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left" vertical="top" wrapText="1"/>
    </xf>
    <xf numFmtId="0" fontId="9" fillId="3" borderId="0" xfId="2" applyFont="1" applyFill="1" applyBorder="1" applyAlignment="1" applyProtection="1">
      <alignment horizontal="center" vertical="top" wrapText="1"/>
      <protection locked="0"/>
    </xf>
    <xf numFmtId="165" fontId="9" fillId="3" borderId="0" xfId="1" applyNumberFormat="1" applyFont="1" applyFill="1" applyBorder="1" applyAlignment="1" applyProtection="1">
      <alignment vertical="top"/>
      <protection locked="0"/>
    </xf>
    <xf numFmtId="0" fontId="11" fillId="0" borderId="0" xfId="0" applyFont="1" applyFill="1" applyBorder="1" applyAlignment="1">
      <alignment horizontal="left" vertical="top" wrapText="1"/>
    </xf>
    <xf numFmtId="1" fontId="9" fillId="0" borderId="0" xfId="4" applyNumberFormat="1" applyFont="1" applyFill="1" applyBorder="1" applyAlignment="1" applyProtection="1">
      <alignment horizontal="center" vertical="center"/>
      <protection locked="0"/>
    </xf>
    <xf numFmtId="0" fontId="9" fillId="0" borderId="0" xfId="3" applyFont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 applyProtection="1">
      <alignment horizontal="left" vertical="top" wrapText="1" indent="2"/>
      <protection locked="0"/>
    </xf>
    <xf numFmtId="0" fontId="9" fillId="0" borderId="0" xfId="2" applyFont="1" applyBorder="1" applyAlignment="1" applyProtection="1">
      <alignment horizontal="left" vertical="top" wrapText="1"/>
      <protection locked="0"/>
    </xf>
    <xf numFmtId="0" fontId="9" fillId="0" borderId="0" xfId="2" applyFont="1" applyFill="1" applyBorder="1" applyAlignment="1" applyProtection="1">
      <alignment horizontal="left" vertical="top" wrapText="1"/>
      <protection locked="0"/>
    </xf>
    <xf numFmtId="164" fontId="7" fillId="0" borderId="0" xfId="2" applyNumberFormat="1" applyFont="1" applyAlignment="1" applyProtection="1">
      <alignment horizontal="right"/>
    </xf>
    <xf numFmtId="0" fontId="7" fillId="0" borderId="0" xfId="0" applyFont="1" applyAlignment="1" applyProtection="1"/>
  </cellXfs>
  <cellStyles count="5">
    <cellStyle name="Comma" xfId="1" builtinId="3"/>
    <cellStyle name="Comma 10" xfId="4" xr:uid="{00000000-0005-0000-0000-000001000000}"/>
    <cellStyle name="Normal" xfId="0" builtinId="0"/>
    <cellStyle name="Normal 19" xfId="2" xr:uid="{00000000-0005-0000-0000-000003000000}"/>
    <cellStyle name="Normal 19 3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k.hughes/Documents/Holyrood%20Palace/RCT/Submitted%20Bills/PHH%20Abbey%20Strand%20CSA%2012.6.2017%20su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Facilitating"/>
      <sheetName val="Substructure"/>
      <sheetName val="Frame"/>
      <sheetName val="Summary"/>
      <sheetName val="Upper floors"/>
      <sheetName val="Roof"/>
      <sheetName val="Stairs"/>
      <sheetName val="Ext Walls"/>
      <sheetName val="Windows &amp; Ext doors"/>
      <sheetName val="Int Walls"/>
      <sheetName val="Int doors"/>
      <sheetName val="Wall finishes"/>
      <sheetName val="Floor finishes"/>
      <sheetName val="Ceiling finishes"/>
      <sheetName val="Fittings"/>
      <sheetName val="Services"/>
      <sheetName val="Prefab"/>
      <sheetName val="Extg buildings"/>
      <sheetName val="Ext Wks"/>
      <sheetName val="Prelims &amp; Fees"/>
      <sheetName val="OH&amp;P"/>
      <sheetName val="Options"/>
      <sheetName val="Dayworks"/>
      <sheetName val="Star rates"/>
    </sheetNames>
    <sheetDataSet>
      <sheetData sheetId="0">
        <row r="2">
          <cell r="A2" t="str">
            <v>Tender Pricing Document</v>
          </cell>
        </row>
        <row r="17">
          <cell r="A17" t="str">
            <v>Palace of Holyroodhouse - Abbey Strand Works</v>
          </cell>
        </row>
        <row r="33">
          <cell r="B33">
            <v>42866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G165"/>
  <sheetViews>
    <sheetView tabSelected="1" zoomScaleNormal="100" workbookViewId="0">
      <pane ySplit="1" topLeftCell="A2" activePane="bottomLeft" state="frozen"/>
      <selection pane="bottomLeft" activeCell="E92" sqref="E92"/>
    </sheetView>
  </sheetViews>
  <sheetFormatPr defaultColWidth="8.85546875" defaultRowHeight="12" x14ac:dyDescent="0.2"/>
  <cols>
    <col min="1" max="1" width="4.7109375" style="58" customWidth="1"/>
    <col min="2" max="2" width="43.7109375" style="9" customWidth="1"/>
    <col min="3" max="3" width="7.7109375" style="59" customWidth="1"/>
    <col min="4" max="4" width="6.7109375" style="59" customWidth="1"/>
    <col min="5" max="5" width="10.7109375" style="10" customWidth="1"/>
    <col min="6" max="6" width="13.7109375" style="10" customWidth="1"/>
    <col min="7" max="7" width="45.7109375" style="9" customWidth="1"/>
    <col min="8" max="16384" width="8.85546875" style="10"/>
  </cols>
  <sheetData>
    <row r="1" spans="1:7" s="5" customFormat="1" ht="18" x14ac:dyDescent="0.25">
      <c r="A1" s="1" t="str">
        <f>[1]Cover!A2</f>
        <v>Tender Pricing Document</v>
      </c>
      <c r="B1" s="2"/>
      <c r="C1" s="3"/>
      <c r="D1" s="3"/>
      <c r="E1" s="4"/>
      <c r="G1" s="6"/>
    </row>
    <row r="2" spans="1:7" ht="18" x14ac:dyDescent="0.25">
      <c r="A2" s="7" t="str">
        <f>[1]Cover!A17</f>
        <v>Palace of Holyroodhouse - Abbey Strand Works</v>
      </c>
      <c r="B2" s="2"/>
      <c r="C2" s="3"/>
      <c r="D2" s="3"/>
      <c r="E2" s="4"/>
      <c r="F2" s="8"/>
    </row>
    <row r="3" spans="1:7" x14ac:dyDescent="0.2">
      <c r="A3" s="11" t="s">
        <v>0</v>
      </c>
      <c r="B3" s="12" t="s">
        <v>1</v>
      </c>
      <c r="C3" s="13"/>
      <c r="D3" s="13"/>
      <c r="E3" s="86">
        <f>[1]Cover!B33</f>
        <v>42866</v>
      </c>
      <c r="F3" s="87"/>
    </row>
    <row r="4" spans="1:7" s="18" customFormat="1" x14ac:dyDescent="0.2">
      <c r="A4" s="14" t="s">
        <v>2</v>
      </c>
      <c r="B4" s="15" t="s">
        <v>3</v>
      </c>
      <c r="C4" s="15" t="s">
        <v>4</v>
      </c>
      <c r="D4" s="15" t="s">
        <v>5</v>
      </c>
      <c r="E4" s="16" t="s">
        <v>6</v>
      </c>
      <c r="F4" s="17" t="s">
        <v>7</v>
      </c>
      <c r="G4" s="15"/>
    </row>
    <row r="5" spans="1:7" s="24" customFormat="1" x14ac:dyDescent="0.2">
      <c r="A5" s="19"/>
      <c r="B5" s="20"/>
      <c r="C5" s="21"/>
      <c r="D5" s="21"/>
      <c r="E5" s="22"/>
      <c r="F5" s="23"/>
      <c r="G5" s="20"/>
    </row>
    <row r="6" spans="1:7" s="24" customFormat="1" x14ac:dyDescent="0.2">
      <c r="A6" s="25" t="s">
        <v>8</v>
      </c>
      <c r="B6" s="26" t="s">
        <v>9</v>
      </c>
      <c r="C6" s="27"/>
      <c r="D6" s="27"/>
      <c r="E6" s="28"/>
      <c r="F6" s="29">
        <f>SUBTOTAL(9,F7:F120)</f>
        <v>6183.9500000000025</v>
      </c>
      <c r="G6" s="20"/>
    </row>
    <row r="7" spans="1:7" s="24" customFormat="1" x14ac:dyDescent="0.2">
      <c r="A7" s="30"/>
      <c r="B7" s="31"/>
      <c r="C7" s="21"/>
      <c r="D7" s="21"/>
      <c r="E7" s="23"/>
      <c r="F7" s="23"/>
      <c r="G7" s="32"/>
    </row>
    <row r="8" spans="1:7" s="24" customFormat="1" x14ac:dyDescent="0.2">
      <c r="B8" s="33" t="s">
        <v>10</v>
      </c>
      <c r="C8" s="34"/>
      <c r="F8" s="23">
        <f t="shared" ref="F8:F71" si="0">C8*E8</f>
        <v>0</v>
      </c>
      <c r="G8" s="20"/>
    </row>
    <row r="9" spans="1:7" s="24" customFormat="1" ht="60" x14ac:dyDescent="0.2">
      <c r="A9" s="35" t="s">
        <v>11</v>
      </c>
      <c r="B9" s="60" t="s">
        <v>12</v>
      </c>
      <c r="C9" s="61">
        <v>1</v>
      </c>
      <c r="D9" s="62" t="s">
        <v>2</v>
      </c>
      <c r="E9" s="63"/>
      <c r="F9" s="64">
        <f t="shared" si="0"/>
        <v>0</v>
      </c>
      <c r="G9" s="20"/>
    </row>
    <row r="10" spans="1:7" s="42" customFormat="1" ht="36" x14ac:dyDescent="0.2">
      <c r="A10" s="39" t="s">
        <v>13</v>
      </c>
      <c r="B10" s="60" t="s">
        <v>14</v>
      </c>
      <c r="C10" s="61"/>
      <c r="D10" s="61"/>
      <c r="E10" s="65"/>
      <c r="F10" s="66"/>
      <c r="G10" s="36"/>
    </row>
    <row r="11" spans="1:7" s="42" customFormat="1" x14ac:dyDescent="0.2">
      <c r="A11" s="39" t="s">
        <v>15</v>
      </c>
      <c r="B11" s="67" t="s">
        <v>16</v>
      </c>
      <c r="C11" s="61">
        <v>1</v>
      </c>
      <c r="D11" s="61" t="s">
        <v>17</v>
      </c>
      <c r="E11" s="65"/>
      <c r="F11" s="66">
        <f t="shared" si="0"/>
        <v>0</v>
      </c>
      <c r="G11" s="36"/>
    </row>
    <row r="12" spans="1:7" s="42" customFormat="1" x14ac:dyDescent="0.2">
      <c r="A12" s="39" t="s">
        <v>18</v>
      </c>
      <c r="B12" s="67" t="s">
        <v>19</v>
      </c>
      <c r="C12" s="61">
        <v>1</v>
      </c>
      <c r="D12" s="61" t="s">
        <v>17</v>
      </c>
      <c r="E12" s="65"/>
      <c r="F12" s="66">
        <f t="shared" si="0"/>
        <v>0</v>
      </c>
      <c r="G12" s="36"/>
    </row>
    <row r="13" spans="1:7" s="42" customFormat="1" x14ac:dyDescent="0.2">
      <c r="A13" s="39" t="s">
        <v>20</v>
      </c>
      <c r="B13" s="67" t="s">
        <v>21</v>
      </c>
      <c r="C13" s="61">
        <v>1</v>
      </c>
      <c r="D13" s="61" t="s">
        <v>17</v>
      </c>
      <c r="E13" s="65"/>
      <c r="F13" s="66">
        <f t="shared" si="0"/>
        <v>0</v>
      </c>
      <c r="G13" s="36"/>
    </row>
    <row r="14" spans="1:7" s="42" customFormat="1" x14ac:dyDescent="0.2">
      <c r="A14" s="39" t="s">
        <v>22</v>
      </c>
      <c r="B14" s="67" t="s">
        <v>23</v>
      </c>
      <c r="C14" s="61">
        <v>3</v>
      </c>
      <c r="D14" s="61" t="s">
        <v>24</v>
      </c>
      <c r="E14" s="65"/>
      <c r="F14" s="66">
        <f t="shared" si="0"/>
        <v>0</v>
      </c>
      <c r="G14" s="36"/>
    </row>
    <row r="15" spans="1:7" s="42" customFormat="1" x14ac:dyDescent="0.2">
      <c r="A15" s="39" t="s">
        <v>25</v>
      </c>
      <c r="B15" s="67" t="s">
        <v>26</v>
      </c>
      <c r="C15" s="61">
        <v>1</v>
      </c>
      <c r="D15" s="61" t="s">
        <v>27</v>
      </c>
      <c r="E15" s="65"/>
      <c r="F15" s="66">
        <f t="shared" si="0"/>
        <v>0</v>
      </c>
      <c r="G15" s="36"/>
    </row>
    <row r="16" spans="1:7" s="42" customFormat="1" ht="24" x14ac:dyDescent="0.2">
      <c r="A16" s="39" t="s">
        <v>28</v>
      </c>
      <c r="B16" s="68" t="s">
        <v>29</v>
      </c>
      <c r="C16" s="61">
        <v>1</v>
      </c>
      <c r="D16" s="61" t="s">
        <v>27</v>
      </c>
      <c r="E16" s="65"/>
      <c r="F16" s="66">
        <f t="shared" si="0"/>
        <v>0</v>
      </c>
      <c r="G16" s="36"/>
    </row>
    <row r="17" spans="1:7" s="42" customFormat="1" ht="24" x14ac:dyDescent="0.2">
      <c r="A17" s="39" t="s">
        <v>30</v>
      </c>
      <c r="B17" s="68" t="s">
        <v>31</v>
      </c>
      <c r="C17" s="61">
        <v>1</v>
      </c>
      <c r="D17" s="61" t="s">
        <v>27</v>
      </c>
      <c r="E17" s="65"/>
      <c r="F17" s="66">
        <f t="shared" si="0"/>
        <v>0</v>
      </c>
      <c r="G17" s="36"/>
    </row>
    <row r="18" spans="1:7" s="42" customFormat="1" ht="36" x14ac:dyDescent="0.2">
      <c r="A18" s="39"/>
      <c r="B18" s="60" t="s">
        <v>32</v>
      </c>
      <c r="C18" s="61"/>
      <c r="D18" s="61"/>
      <c r="E18" s="65"/>
      <c r="F18" s="66">
        <f t="shared" si="0"/>
        <v>0</v>
      </c>
      <c r="G18" s="36"/>
    </row>
    <row r="19" spans="1:7" s="42" customFormat="1" x14ac:dyDescent="0.2">
      <c r="A19" s="39" t="s">
        <v>33</v>
      </c>
      <c r="B19" s="67" t="s">
        <v>16</v>
      </c>
      <c r="C19" s="61">
        <v>1</v>
      </c>
      <c r="D19" s="61" t="s">
        <v>17</v>
      </c>
      <c r="E19" s="65"/>
      <c r="F19" s="66">
        <f t="shared" si="0"/>
        <v>0</v>
      </c>
      <c r="G19" s="36"/>
    </row>
    <row r="20" spans="1:7" s="42" customFormat="1" x14ac:dyDescent="0.2">
      <c r="A20" s="39" t="s">
        <v>34</v>
      </c>
      <c r="B20" s="67" t="s">
        <v>21</v>
      </c>
      <c r="C20" s="61">
        <v>1</v>
      </c>
      <c r="D20" s="61" t="s">
        <v>17</v>
      </c>
      <c r="E20" s="65"/>
      <c r="F20" s="66">
        <f t="shared" si="0"/>
        <v>0</v>
      </c>
      <c r="G20" s="36"/>
    </row>
    <row r="21" spans="1:7" s="42" customFormat="1" x14ac:dyDescent="0.2">
      <c r="A21" s="39" t="s">
        <v>35</v>
      </c>
      <c r="B21" s="67" t="s">
        <v>23</v>
      </c>
      <c r="C21" s="61">
        <v>2</v>
      </c>
      <c r="D21" s="61" t="s">
        <v>24</v>
      </c>
      <c r="E21" s="65"/>
      <c r="F21" s="66">
        <f t="shared" si="0"/>
        <v>0</v>
      </c>
      <c r="G21" s="36"/>
    </row>
    <row r="22" spans="1:7" s="42" customFormat="1" x14ac:dyDescent="0.2">
      <c r="A22" s="39" t="s">
        <v>36</v>
      </c>
      <c r="B22" s="67" t="s">
        <v>37</v>
      </c>
      <c r="C22" s="61">
        <v>1</v>
      </c>
      <c r="D22" s="61" t="s">
        <v>27</v>
      </c>
      <c r="E22" s="65"/>
      <c r="F22" s="66">
        <f t="shared" si="0"/>
        <v>0</v>
      </c>
      <c r="G22" s="36"/>
    </row>
    <row r="23" spans="1:7" s="24" customFormat="1" ht="24" x14ac:dyDescent="0.2">
      <c r="A23" s="35" t="s">
        <v>38</v>
      </c>
      <c r="B23" s="69" t="s">
        <v>39</v>
      </c>
      <c r="C23" s="61">
        <v>0</v>
      </c>
      <c r="D23" s="62" t="s">
        <v>40</v>
      </c>
      <c r="E23" s="63"/>
      <c r="F23" s="64"/>
      <c r="G23" s="20"/>
    </row>
    <row r="24" spans="1:7" s="24" customFormat="1" ht="24" x14ac:dyDescent="0.2">
      <c r="A24" s="35" t="s">
        <v>41</v>
      </c>
      <c r="B24" s="60" t="s">
        <v>42</v>
      </c>
      <c r="C24" s="61">
        <v>6</v>
      </c>
      <c r="D24" s="62" t="s">
        <v>40</v>
      </c>
      <c r="E24" s="63"/>
      <c r="F24" s="64">
        <f t="shared" si="0"/>
        <v>0</v>
      </c>
      <c r="G24" s="20"/>
    </row>
    <row r="25" spans="1:7" s="24" customFormat="1" ht="36" x14ac:dyDescent="0.2">
      <c r="A25" s="35" t="s">
        <v>43</v>
      </c>
      <c r="B25" s="60" t="s">
        <v>44</v>
      </c>
      <c r="C25" s="61"/>
      <c r="D25" s="62"/>
      <c r="E25" s="63"/>
      <c r="F25" s="64">
        <f t="shared" si="0"/>
        <v>0</v>
      </c>
      <c r="G25" s="20"/>
    </row>
    <row r="26" spans="1:7" s="24" customFormat="1" x14ac:dyDescent="0.2">
      <c r="A26" s="35" t="s">
        <v>45</v>
      </c>
      <c r="B26" s="70" t="s">
        <v>46</v>
      </c>
      <c r="C26" s="61">
        <v>2</v>
      </c>
      <c r="D26" s="62" t="s">
        <v>17</v>
      </c>
      <c r="E26" s="63"/>
      <c r="F26" s="64">
        <f t="shared" si="0"/>
        <v>0</v>
      </c>
      <c r="G26" s="20"/>
    </row>
    <row r="27" spans="1:7" s="24" customFormat="1" x14ac:dyDescent="0.2">
      <c r="A27" s="35" t="s">
        <v>47</v>
      </c>
      <c r="B27" s="70" t="s">
        <v>48</v>
      </c>
      <c r="C27" s="61">
        <v>2</v>
      </c>
      <c r="D27" s="62" t="s">
        <v>17</v>
      </c>
      <c r="E27" s="63"/>
      <c r="F27" s="64">
        <f t="shared" si="0"/>
        <v>0</v>
      </c>
      <c r="G27" s="20"/>
    </row>
    <row r="28" spans="1:7" s="24" customFormat="1" x14ac:dyDescent="0.2">
      <c r="A28" s="35" t="s">
        <v>49</v>
      </c>
      <c r="B28" s="70" t="s">
        <v>50</v>
      </c>
      <c r="C28" s="61">
        <v>2</v>
      </c>
      <c r="D28" s="62" t="s">
        <v>17</v>
      </c>
      <c r="E28" s="63"/>
      <c r="F28" s="64">
        <f t="shared" si="0"/>
        <v>0</v>
      </c>
      <c r="G28" s="20"/>
    </row>
    <row r="29" spans="1:7" s="24" customFormat="1" x14ac:dyDescent="0.2">
      <c r="A29" s="35" t="s">
        <v>51</v>
      </c>
      <c r="B29" s="70" t="s">
        <v>52</v>
      </c>
      <c r="C29" s="61">
        <v>1</v>
      </c>
      <c r="D29" s="62" t="s">
        <v>17</v>
      </c>
      <c r="E29" s="63"/>
      <c r="F29" s="64">
        <f t="shared" si="0"/>
        <v>0</v>
      </c>
      <c r="G29" s="20"/>
    </row>
    <row r="30" spans="1:7" s="24" customFormat="1" x14ac:dyDescent="0.2">
      <c r="A30" s="35" t="s">
        <v>53</v>
      </c>
      <c r="B30" s="70" t="s">
        <v>54</v>
      </c>
      <c r="C30" s="61">
        <v>1</v>
      </c>
      <c r="D30" s="62" t="s">
        <v>17</v>
      </c>
      <c r="E30" s="63"/>
      <c r="F30" s="64">
        <f t="shared" si="0"/>
        <v>0</v>
      </c>
      <c r="G30" s="20"/>
    </row>
    <row r="31" spans="1:7" s="24" customFormat="1" x14ac:dyDescent="0.2">
      <c r="A31" s="35" t="s">
        <v>55</v>
      </c>
      <c r="B31" s="70" t="s">
        <v>56</v>
      </c>
      <c r="C31" s="61">
        <v>1</v>
      </c>
      <c r="D31" s="62" t="s">
        <v>17</v>
      </c>
      <c r="E31" s="63"/>
      <c r="F31" s="64">
        <f t="shared" si="0"/>
        <v>0</v>
      </c>
      <c r="G31" s="20"/>
    </row>
    <row r="32" spans="1:7" s="24" customFormat="1" x14ac:dyDescent="0.2">
      <c r="A32" s="35" t="s">
        <v>57</v>
      </c>
      <c r="B32" s="70" t="s">
        <v>58</v>
      </c>
      <c r="C32" s="61">
        <v>1</v>
      </c>
      <c r="D32" s="62" t="s">
        <v>17</v>
      </c>
      <c r="E32" s="63"/>
      <c r="F32" s="64">
        <f t="shared" si="0"/>
        <v>0</v>
      </c>
      <c r="G32" s="20"/>
    </row>
    <row r="33" spans="1:7" s="24" customFormat="1" x14ac:dyDescent="0.2">
      <c r="A33" s="35" t="s">
        <v>59</v>
      </c>
      <c r="B33" s="70" t="s">
        <v>60</v>
      </c>
      <c r="C33" s="61">
        <v>0</v>
      </c>
      <c r="D33" s="62" t="s">
        <v>17</v>
      </c>
      <c r="E33" s="63"/>
      <c r="F33" s="64">
        <f t="shared" si="0"/>
        <v>0</v>
      </c>
      <c r="G33" s="20"/>
    </row>
    <row r="34" spans="1:7" s="42" customFormat="1" ht="36" x14ac:dyDescent="0.2">
      <c r="A34" s="39" t="s">
        <v>61</v>
      </c>
      <c r="B34" s="60" t="s">
        <v>62</v>
      </c>
      <c r="C34" s="61">
        <v>2</v>
      </c>
      <c r="D34" s="61" t="s">
        <v>40</v>
      </c>
      <c r="E34" s="65"/>
      <c r="F34" s="66">
        <f t="shared" si="0"/>
        <v>0</v>
      </c>
      <c r="G34" s="36"/>
    </row>
    <row r="35" spans="1:7" s="42" customFormat="1" ht="24" x14ac:dyDescent="0.2">
      <c r="A35" s="39" t="s">
        <v>63</v>
      </c>
      <c r="B35" s="60" t="s">
        <v>64</v>
      </c>
      <c r="C35" s="61"/>
      <c r="D35" s="61"/>
      <c r="E35" s="65"/>
      <c r="F35" s="66"/>
      <c r="G35" s="36"/>
    </row>
    <row r="36" spans="1:7" s="42" customFormat="1" ht="24" x14ac:dyDescent="0.2">
      <c r="A36" s="39" t="s">
        <v>65</v>
      </c>
      <c r="B36" s="70" t="s">
        <v>66</v>
      </c>
      <c r="C36" s="61">
        <v>1</v>
      </c>
      <c r="D36" s="61" t="s">
        <v>40</v>
      </c>
      <c r="E36" s="65"/>
      <c r="F36" s="66">
        <f t="shared" si="0"/>
        <v>0</v>
      </c>
      <c r="G36" s="36"/>
    </row>
    <row r="37" spans="1:7" s="42" customFormat="1" ht="24" x14ac:dyDescent="0.2">
      <c r="A37" s="39" t="s">
        <v>67</v>
      </c>
      <c r="B37" s="70" t="s">
        <v>68</v>
      </c>
      <c r="C37" s="61">
        <v>1</v>
      </c>
      <c r="D37" s="61" t="s">
        <v>40</v>
      </c>
      <c r="E37" s="65"/>
      <c r="F37" s="66">
        <f t="shared" si="0"/>
        <v>0</v>
      </c>
      <c r="G37" s="36"/>
    </row>
    <row r="38" spans="1:7" s="24" customFormat="1" ht="48" x14ac:dyDescent="0.2">
      <c r="A38" s="35" t="s">
        <v>69</v>
      </c>
      <c r="B38" s="60" t="s">
        <v>70</v>
      </c>
      <c r="C38" s="61">
        <v>1</v>
      </c>
      <c r="D38" s="62" t="s">
        <v>2</v>
      </c>
      <c r="E38" s="63"/>
      <c r="F38" s="64">
        <f t="shared" si="0"/>
        <v>0</v>
      </c>
      <c r="G38" s="20"/>
    </row>
    <row r="39" spans="1:7" s="24" customFormat="1" ht="24" x14ac:dyDescent="0.2">
      <c r="A39" s="35" t="s">
        <v>71</v>
      </c>
      <c r="B39" s="68" t="s">
        <v>72</v>
      </c>
      <c r="C39" s="61">
        <v>1</v>
      </c>
      <c r="D39" s="62" t="s">
        <v>2</v>
      </c>
      <c r="E39" s="63"/>
      <c r="F39" s="64">
        <f t="shared" si="0"/>
        <v>0</v>
      </c>
      <c r="G39" s="20"/>
    </row>
    <row r="40" spans="1:7" s="24" customFormat="1" ht="24" x14ac:dyDescent="0.2">
      <c r="A40" s="35" t="s">
        <v>73</v>
      </c>
      <c r="B40" s="68" t="s">
        <v>74</v>
      </c>
      <c r="C40" s="61">
        <v>1</v>
      </c>
      <c r="D40" s="62" t="s">
        <v>2</v>
      </c>
      <c r="E40" s="63"/>
      <c r="F40" s="64">
        <f t="shared" si="0"/>
        <v>0</v>
      </c>
      <c r="G40" s="20"/>
    </row>
    <row r="41" spans="1:7" s="24" customFormat="1" ht="48" x14ac:dyDescent="0.2">
      <c r="A41" s="35" t="s">
        <v>75</v>
      </c>
      <c r="B41" s="60" t="s">
        <v>76</v>
      </c>
      <c r="C41" s="61">
        <v>1</v>
      </c>
      <c r="D41" s="62" t="s">
        <v>2</v>
      </c>
      <c r="E41" s="63"/>
      <c r="F41" s="64">
        <f t="shared" si="0"/>
        <v>0</v>
      </c>
      <c r="G41" s="20"/>
    </row>
    <row r="42" spans="1:7" s="24" customFormat="1" x14ac:dyDescent="0.2">
      <c r="A42" s="35" t="s">
        <v>77</v>
      </c>
      <c r="B42" s="60" t="s">
        <v>78</v>
      </c>
      <c r="C42" s="61">
        <v>0</v>
      </c>
      <c r="D42" s="62" t="s">
        <v>40</v>
      </c>
      <c r="E42" s="63"/>
      <c r="F42" s="64"/>
      <c r="G42" s="20"/>
    </row>
    <row r="43" spans="1:7" s="24" customFormat="1" ht="24" x14ac:dyDescent="0.2">
      <c r="A43" s="35" t="s">
        <v>79</v>
      </c>
      <c r="B43" s="60" t="s">
        <v>80</v>
      </c>
      <c r="C43" s="61">
        <v>0</v>
      </c>
      <c r="D43" s="62" t="s">
        <v>40</v>
      </c>
      <c r="E43" s="63"/>
      <c r="F43" s="64"/>
      <c r="G43" s="20"/>
    </row>
    <row r="44" spans="1:7" s="24" customFormat="1" ht="36" x14ac:dyDescent="0.2">
      <c r="A44" s="35" t="s">
        <v>81</v>
      </c>
      <c r="B44" s="60" t="s">
        <v>82</v>
      </c>
      <c r="C44" s="61"/>
      <c r="D44" s="71"/>
      <c r="E44" s="63"/>
      <c r="F44" s="64">
        <f t="shared" si="0"/>
        <v>0</v>
      </c>
      <c r="G44" s="20"/>
    </row>
    <row r="45" spans="1:7" s="24" customFormat="1" x14ac:dyDescent="0.2">
      <c r="A45" s="35" t="s">
        <v>83</v>
      </c>
      <c r="B45" s="70" t="s">
        <v>84</v>
      </c>
      <c r="C45" s="61">
        <v>3</v>
      </c>
      <c r="D45" s="71" t="s">
        <v>17</v>
      </c>
      <c r="E45" s="63"/>
      <c r="F45" s="64">
        <f t="shared" si="0"/>
        <v>0</v>
      </c>
      <c r="G45" s="20"/>
    </row>
    <row r="46" spans="1:7" s="24" customFormat="1" x14ac:dyDescent="0.2">
      <c r="A46" s="35" t="s">
        <v>85</v>
      </c>
      <c r="B46" s="70" t="s">
        <v>86</v>
      </c>
      <c r="C46" s="61">
        <v>5</v>
      </c>
      <c r="D46" s="71" t="s">
        <v>17</v>
      </c>
      <c r="E46" s="63"/>
      <c r="F46" s="64">
        <f t="shared" si="0"/>
        <v>0</v>
      </c>
      <c r="G46" s="20"/>
    </row>
    <row r="47" spans="1:7" s="24" customFormat="1" x14ac:dyDescent="0.2">
      <c r="A47" s="35" t="s">
        <v>87</v>
      </c>
      <c r="B47" s="70" t="s">
        <v>88</v>
      </c>
      <c r="C47" s="61">
        <v>5</v>
      </c>
      <c r="D47" s="71" t="s">
        <v>17</v>
      </c>
      <c r="E47" s="63"/>
      <c r="F47" s="64">
        <f t="shared" si="0"/>
        <v>0</v>
      </c>
      <c r="G47" s="20"/>
    </row>
    <row r="48" spans="1:7" s="24" customFormat="1" x14ac:dyDescent="0.2">
      <c r="A48" s="35" t="s">
        <v>89</v>
      </c>
      <c r="B48" s="70" t="s">
        <v>90</v>
      </c>
      <c r="C48" s="61">
        <v>5</v>
      </c>
      <c r="D48" s="71" t="s">
        <v>17</v>
      </c>
      <c r="E48" s="63"/>
      <c r="F48" s="64">
        <f t="shared" si="0"/>
        <v>0</v>
      </c>
      <c r="G48" s="20"/>
    </row>
    <row r="49" spans="1:7" s="42" customFormat="1" ht="24" x14ac:dyDescent="0.2">
      <c r="A49" s="39" t="s">
        <v>91</v>
      </c>
      <c r="B49" s="60" t="s">
        <v>92</v>
      </c>
      <c r="C49" s="61">
        <f>1+1+1+1+1</f>
        <v>5</v>
      </c>
      <c r="D49" s="71" t="s">
        <v>40</v>
      </c>
      <c r="E49" s="65"/>
      <c r="F49" s="66">
        <f t="shared" si="0"/>
        <v>0</v>
      </c>
      <c r="G49" s="36"/>
    </row>
    <row r="50" spans="1:7" s="42" customFormat="1" ht="24" x14ac:dyDescent="0.2">
      <c r="A50" s="39" t="s">
        <v>93</v>
      </c>
      <c r="B50" s="69" t="s">
        <v>94</v>
      </c>
      <c r="C50" s="61">
        <v>1</v>
      </c>
      <c r="D50" s="71" t="s">
        <v>40</v>
      </c>
      <c r="E50" s="65"/>
      <c r="F50" s="66">
        <f t="shared" si="0"/>
        <v>0</v>
      </c>
      <c r="G50" s="36"/>
    </row>
    <row r="51" spans="1:7" s="24" customFormat="1" ht="24" x14ac:dyDescent="0.2">
      <c r="A51" s="35" t="s">
        <v>95</v>
      </c>
      <c r="B51" s="60" t="s">
        <v>96</v>
      </c>
      <c r="C51" s="61"/>
      <c r="D51" s="62"/>
      <c r="E51" s="63"/>
      <c r="F51" s="64"/>
      <c r="G51" s="20"/>
    </row>
    <row r="52" spans="1:7" s="42" customFormat="1" ht="24" x14ac:dyDescent="0.2">
      <c r="A52" s="39" t="s">
        <v>97</v>
      </c>
      <c r="B52" s="70" t="s">
        <v>98</v>
      </c>
      <c r="C52" s="61">
        <v>1</v>
      </c>
      <c r="D52" s="61" t="s">
        <v>99</v>
      </c>
      <c r="E52" s="65"/>
      <c r="F52" s="66">
        <f t="shared" si="0"/>
        <v>0</v>
      </c>
      <c r="G52" s="36"/>
    </row>
    <row r="53" spans="1:7" s="42" customFormat="1" x14ac:dyDescent="0.2">
      <c r="A53" s="39" t="s">
        <v>100</v>
      </c>
      <c r="B53" s="70" t="s">
        <v>101</v>
      </c>
      <c r="C53" s="61">
        <v>1</v>
      </c>
      <c r="D53" s="61" t="s">
        <v>40</v>
      </c>
      <c r="E53" s="65"/>
      <c r="F53" s="66">
        <f t="shared" si="0"/>
        <v>0</v>
      </c>
      <c r="G53" s="36"/>
    </row>
    <row r="54" spans="1:7" s="42" customFormat="1" x14ac:dyDescent="0.2">
      <c r="A54" s="39" t="s">
        <v>102</v>
      </c>
      <c r="B54" s="70" t="s">
        <v>103</v>
      </c>
      <c r="C54" s="61">
        <v>1</v>
      </c>
      <c r="D54" s="61" t="s">
        <v>40</v>
      </c>
      <c r="E54" s="65"/>
      <c r="F54" s="66">
        <f t="shared" si="0"/>
        <v>0</v>
      </c>
      <c r="G54" s="36"/>
    </row>
    <row r="55" spans="1:7" s="42" customFormat="1" ht="24" x14ac:dyDescent="0.2">
      <c r="A55" s="39" t="s">
        <v>104</v>
      </c>
      <c r="B55" s="60" t="s">
        <v>105</v>
      </c>
      <c r="C55" s="61"/>
      <c r="D55" s="61" t="s">
        <v>40</v>
      </c>
      <c r="E55" s="65"/>
      <c r="F55" s="66">
        <f t="shared" si="0"/>
        <v>0</v>
      </c>
      <c r="G55" s="36"/>
    </row>
    <row r="56" spans="1:7" s="42" customFormat="1" ht="24" x14ac:dyDescent="0.2">
      <c r="A56" s="39" t="s">
        <v>106</v>
      </c>
      <c r="B56" s="70" t="s">
        <v>107</v>
      </c>
      <c r="C56" s="61"/>
      <c r="D56" s="61" t="s">
        <v>27</v>
      </c>
      <c r="E56" s="65"/>
      <c r="F56" s="66">
        <f t="shared" si="0"/>
        <v>0</v>
      </c>
      <c r="G56" s="36"/>
    </row>
    <row r="57" spans="1:7" s="42" customFormat="1" x14ac:dyDescent="0.2">
      <c r="A57" s="39" t="s">
        <v>108</v>
      </c>
      <c r="B57" s="70" t="s">
        <v>101</v>
      </c>
      <c r="C57" s="61">
        <v>1</v>
      </c>
      <c r="D57" s="61" t="s">
        <v>40</v>
      </c>
      <c r="E57" s="65"/>
      <c r="F57" s="66">
        <f t="shared" si="0"/>
        <v>0</v>
      </c>
      <c r="G57" s="36"/>
    </row>
    <row r="58" spans="1:7" s="42" customFormat="1" x14ac:dyDescent="0.2">
      <c r="A58" s="39" t="s">
        <v>109</v>
      </c>
      <c r="B58" s="70" t="s">
        <v>103</v>
      </c>
      <c r="C58" s="61">
        <v>1</v>
      </c>
      <c r="D58" s="61" t="s">
        <v>40</v>
      </c>
      <c r="E58" s="65"/>
      <c r="F58" s="66">
        <f t="shared" si="0"/>
        <v>0</v>
      </c>
      <c r="G58" s="36"/>
    </row>
    <row r="59" spans="1:7" s="42" customFormat="1" ht="24" x14ac:dyDescent="0.2">
      <c r="A59" s="39" t="s">
        <v>110</v>
      </c>
      <c r="B59" s="60" t="s">
        <v>111</v>
      </c>
      <c r="C59" s="61"/>
      <c r="D59" s="61"/>
      <c r="E59" s="65"/>
      <c r="F59" s="66">
        <f t="shared" si="0"/>
        <v>0</v>
      </c>
      <c r="G59" s="36"/>
    </row>
    <row r="60" spans="1:7" s="42" customFormat="1" ht="24" x14ac:dyDescent="0.2">
      <c r="A60" s="39" t="s">
        <v>112</v>
      </c>
      <c r="B60" s="68" t="s">
        <v>113</v>
      </c>
      <c r="C60" s="61">
        <v>1</v>
      </c>
      <c r="D60" s="61" t="s">
        <v>27</v>
      </c>
      <c r="E60" s="65"/>
      <c r="F60" s="66">
        <f t="shared" si="0"/>
        <v>0</v>
      </c>
      <c r="G60" s="36"/>
    </row>
    <row r="61" spans="1:7" s="42" customFormat="1" ht="36" x14ac:dyDescent="0.2">
      <c r="A61" s="39" t="s">
        <v>114</v>
      </c>
      <c r="B61" s="68" t="s">
        <v>115</v>
      </c>
      <c r="C61" s="61">
        <v>1</v>
      </c>
      <c r="D61" s="61" t="s">
        <v>27</v>
      </c>
      <c r="E61" s="65"/>
      <c r="F61" s="66">
        <f t="shared" si="0"/>
        <v>0</v>
      </c>
      <c r="G61" s="36"/>
    </row>
    <row r="62" spans="1:7" s="42" customFormat="1" ht="24" x14ac:dyDescent="0.2">
      <c r="A62" s="39" t="s">
        <v>116</v>
      </c>
      <c r="B62" s="60" t="s">
        <v>117</v>
      </c>
      <c r="C62" s="61">
        <v>0</v>
      </c>
      <c r="D62" s="61" t="s">
        <v>40</v>
      </c>
      <c r="E62" s="65"/>
      <c r="F62" s="66"/>
      <c r="G62" s="36"/>
    </row>
    <row r="63" spans="1:7" s="42" customFormat="1" x14ac:dyDescent="0.2">
      <c r="A63" s="39" t="s">
        <v>118</v>
      </c>
      <c r="B63" s="60" t="s">
        <v>119</v>
      </c>
      <c r="C63" s="61">
        <f>21+6+1+1</f>
        <v>29</v>
      </c>
      <c r="D63" s="71" t="s">
        <v>40</v>
      </c>
      <c r="E63" s="65"/>
      <c r="F63" s="66">
        <f t="shared" si="0"/>
        <v>0</v>
      </c>
      <c r="G63" s="36"/>
    </row>
    <row r="64" spans="1:7" s="24" customFormat="1" x14ac:dyDescent="0.2">
      <c r="A64" s="35" t="s">
        <v>120</v>
      </c>
      <c r="B64" s="36" t="s">
        <v>121</v>
      </c>
      <c r="C64" s="37">
        <v>4</v>
      </c>
      <c r="D64" s="21" t="s">
        <v>24</v>
      </c>
      <c r="E64" s="38"/>
      <c r="F64" s="23">
        <v>581.37</v>
      </c>
      <c r="G64" s="20"/>
    </row>
    <row r="65" spans="1:7" s="24" customFormat="1" x14ac:dyDescent="0.2">
      <c r="A65" s="35" t="s">
        <v>122</v>
      </c>
      <c r="B65" s="36" t="s">
        <v>123</v>
      </c>
      <c r="C65" s="37">
        <v>0</v>
      </c>
      <c r="D65" s="21" t="s">
        <v>40</v>
      </c>
      <c r="E65" s="38"/>
      <c r="F65" s="23"/>
      <c r="G65" s="20"/>
    </row>
    <row r="66" spans="1:7" s="42" customFormat="1" ht="24" x14ac:dyDescent="0.2">
      <c r="A66" s="39" t="s">
        <v>124</v>
      </c>
      <c r="B66" s="36" t="s">
        <v>125</v>
      </c>
      <c r="C66" s="37">
        <v>1</v>
      </c>
      <c r="D66" s="44" t="s">
        <v>40</v>
      </c>
      <c r="E66" s="40">
        <v>2462.62</v>
      </c>
      <c r="F66" s="41">
        <f t="shared" si="0"/>
        <v>2462.62</v>
      </c>
      <c r="G66" s="36"/>
    </row>
    <row r="67" spans="1:7" s="24" customFormat="1" ht="24" x14ac:dyDescent="0.2">
      <c r="A67" s="35" t="s">
        <v>126</v>
      </c>
      <c r="B67" s="36" t="s">
        <v>127</v>
      </c>
      <c r="C67" s="37"/>
      <c r="D67" s="21"/>
      <c r="E67" s="38"/>
      <c r="F67" s="23"/>
      <c r="G67" s="20"/>
    </row>
    <row r="68" spans="1:7" s="24" customFormat="1" x14ac:dyDescent="0.2">
      <c r="A68" s="35" t="s">
        <v>128</v>
      </c>
      <c r="B68" s="43" t="s">
        <v>129</v>
      </c>
      <c r="C68" s="37">
        <v>1</v>
      </c>
      <c r="D68" s="21" t="s">
        <v>17</v>
      </c>
      <c r="E68" s="38">
        <v>98.88</v>
      </c>
      <c r="F68" s="23">
        <f t="shared" si="0"/>
        <v>98.88</v>
      </c>
      <c r="G68" s="20"/>
    </row>
    <row r="69" spans="1:7" s="24" customFormat="1" x14ac:dyDescent="0.2">
      <c r="A69" s="35" t="s">
        <v>130</v>
      </c>
      <c r="B69" s="43" t="s">
        <v>131</v>
      </c>
      <c r="C69" s="37">
        <v>1</v>
      </c>
      <c r="D69" s="21" t="s">
        <v>17</v>
      </c>
      <c r="E69" s="38">
        <v>98.88</v>
      </c>
      <c r="F69" s="23">
        <f t="shared" si="0"/>
        <v>98.88</v>
      </c>
      <c r="G69" s="20"/>
    </row>
    <row r="70" spans="1:7" s="24" customFormat="1" x14ac:dyDescent="0.2">
      <c r="A70" s="35" t="s">
        <v>132</v>
      </c>
      <c r="B70" s="43" t="s">
        <v>133</v>
      </c>
      <c r="C70" s="37">
        <v>1</v>
      </c>
      <c r="D70" s="21" t="s">
        <v>17</v>
      </c>
      <c r="E70" s="38">
        <v>98.88</v>
      </c>
      <c r="F70" s="23">
        <f t="shared" si="0"/>
        <v>98.88</v>
      </c>
      <c r="G70" s="20"/>
    </row>
    <row r="71" spans="1:7" s="24" customFormat="1" ht="24" x14ac:dyDescent="0.2">
      <c r="A71" s="35" t="s">
        <v>134</v>
      </c>
      <c r="B71" s="43" t="s">
        <v>135</v>
      </c>
      <c r="C71" s="37">
        <v>1</v>
      </c>
      <c r="D71" s="21" t="s">
        <v>17</v>
      </c>
      <c r="E71" s="38">
        <v>143.06</v>
      </c>
      <c r="F71" s="23">
        <f t="shared" si="0"/>
        <v>143.06</v>
      </c>
      <c r="G71" s="20"/>
    </row>
    <row r="72" spans="1:7" s="24" customFormat="1" ht="24" x14ac:dyDescent="0.2">
      <c r="A72" s="35" t="s">
        <v>136</v>
      </c>
      <c r="B72" s="43" t="s">
        <v>137</v>
      </c>
      <c r="C72" s="37">
        <v>1</v>
      </c>
      <c r="D72" s="21" t="s">
        <v>17</v>
      </c>
      <c r="E72" s="38">
        <v>143.06</v>
      </c>
      <c r="F72" s="23">
        <f t="shared" ref="F72:F117" si="1">C72*E72</f>
        <v>143.06</v>
      </c>
      <c r="G72" s="20"/>
    </row>
    <row r="73" spans="1:7" s="24" customFormat="1" ht="24" x14ac:dyDescent="0.2">
      <c r="A73" s="35" t="s">
        <v>138</v>
      </c>
      <c r="B73" s="43" t="s">
        <v>139</v>
      </c>
      <c r="C73" s="37">
        <v>1</v>
      </c>
      <c r="D73" s="21" t="s">
        <v>17</v>
      </c>
      <c r="E73" s="38">
        <v>143.06</v>
      </c>
      <c r="F73" s="23">
        <f t="shared" si="1"/>
        <v>143.06</v>
      </c>
      <c r="G73" s="20"/>
    </row>
    <row r="74" spans="1:7" s="24" customFormat="1" ht="24" x14ac:dyDescent="0.2">
      <c r="A74" s="35" t="s">
        <v>140</v>
      </c>
      <c r="B74" s="43" t="s">
        <v>141</v>
      </c>
      <c r="C74" s="37">
        <v>1</v>
      </c>
      <c r="D74" s="21" t="s">
        <v>17</v>
      </c>
      <c r="E74" s="38">
        <v>143.06</v>
      </c>
      <c r="F74" s="23">
        <f t="shared" si="1"/>
        <v>143.06</v>
      </c>
      <c r="G74" s="20"/>
    </row>
    <row r="75" spans="1:7" s="24" customFormat="1" ht="24" x14ac:dyDescent="0.2">
      <c r="A75" s="35" t="s">
        <v>142</v>
      </c>
      <c r="B75" s="43" t="s">
        <v>143</v>
      </c>
      <c r="C75" s="37">
        <v>1</v>
      </c>
      <c r="D75" s="21" t="s">
        <v>17</v>
      </c>
      <c r="E75" s="38">
        <v>143.06</v>
      </c>
      <c r="F75" s="23">
        <f t="shared" si="1"/>
        <v>143.06</v>
      </c>
      <c r="G75" s="20"/>
    </row>
    <row r="76" spans="1:7" s="24" customFormat="1" x14ac:dyDescent="0.2">
      <c r="A76" s="35" t="s">
        <v>144</v>
      </c>
      <c r="B76" s="43" t="s">
        <v>145</v>
      </c>
      <c r="C76" s="37">
        <v>1</v>
      </c>
      <c r="D76" s="21" t="s">
        <v>17</v>
      </c>
      <c r="E76" s="38">
        <v>143.06</v>
      </c>
      <c r="F76" s="23">
        <f t="shared" si="1"/>
        <v>143.06</v>
      </c>
      <c r="G76" s="20"/>
    </row>
    <row r="77" spans="1:7" s="24" customFormat="1" x14ac:dyDescent="0.2">
      <c r="A77" s="35" t="s">
        <v>146</v>
      </c>
      <c r="B77" s="43" t="s">
        <v>147</v>
      </c>
      <c r="C77" s="37">
        <v>1</v>
      </c>
      <c r="D77" s="21" t="s">
        <v>17</v>
      </c>
      <c r="E77" s="38">
        <v>143.06</v>
      </c>
      <c r="F77" s="23">
        <f t="shared" si="1"/>
        <v>143.06</v>
      </c>
      <c r="G77" s="20"/>
    </row>
    <row r="78" spans="1:7" s="24" customFormat="1" x14ac:dyDescent="0.2">
      <c r="A78" s="35" t="s">
        <v>148</v>
      </c>
      <c r="B78" s="43" t="s">
        <v>149</v>
      </c>
      <c r="C78" s="37">
        <v>1</v>
      </c>
      <c r="D78" s="21" t="s">
        <v>17</v>
      </c>
      <c r="E78" s="38">
        <v>143.06</v>
      </c>
      <c r="F78" s="23">
        <f t="shared" si="1"/>
        <v>143.06</v>
      </c>
      <c r="G78" s="20"/>
    </row>
    <row r="79" spans="1:7" s="24" customFormat="1" x14ac:dyDescent="0.2">
      <c r="A79" s="35" t="s">
        <v>150</v>
      </c>
      <c r="B79" s="43" t="s">
        <v>151</v>
      </c>
      <c r="C79" s="37">
        <v>1</v>
      </c>
      <c r="D79" s="21" t="s">
        <v>17</v>
      </c>
      <c r="E79" s="38">
        <v>143.06</v>
      </c>
      <c r="F79" s="23">
        <f t="shared" si="1"/>
        <v>143.06</v>
      </c>
      <c r="G79" s="20"/>
    </row>
    <row r="80" spans="1:7" s="24" customFormat="1" x14ac:dyDescent="0.2">
      <c r="A80" s="35" t="s">
        <v>152</v>
      </c>
      <c r="B80" s="43" t="s">
        <v>153</v>
      </c>
      <c r="C80" s="37">
        <v>1</v>
      </c>
      <c r="D80" s="21" t="s">
        <v>17</v>
      </c>
      <c r="E80" s="38">
        <v>143.06</v>
      </c>
      <c r="F80" s="23">
        <f t="shared" si="1"/>
        <v>143.06</v>
      </c>
      <c r="G80" s="20"/>
    </row>
    <row r="81" spans="1:7" s="24" customFormat="1" x14ac:dyDescent="0.2">
      <c r="A81" s="35" t="s">
        <v>154</v>
      </c>
      <c r="B81" s="43" t="s">
        <v>155</v>
      </c>
      <c r="C81" s="37">
        <v>1</v>
      </c>
      <c r="D81" s="21" t="s">
        <v>17</v>
      </c>
      <c r="E81" s="38">
        <v>143.06</v>
      </c>
      <c r="F81" s="23">
        <f t="shared" si="1"/>
        <v>143.06</v>
      </c>
      <c r="G81" s="20"/>
    </row>
    <row r="82" spans="1:7" s="24" customFormat="1" ht="24" x14ac:dyDescent="0.2">
      <c r="A82" s="35" t="s">
        <v>156</v>
      </c>
      <c r="B82" s="36" t="s">
        <v>157</v>
      </c>
      <c r="C82" s="37"/>
      <c r="D82" s="21"/>
      <c r="E82" s="38"/>
      <c r="F82" s="23"/>
      <c r="G82" s="20"/>
    </row>
    <row r="83" spans="1:7" s="24" customFormat="1" ht="24" x14ac:dyDescent="0.2">
      <c r="A83" s="35" t="s">
        <v>158</v>
      </c>
      <c r="B83" s="43" t="s">
        <v>135</v>
      </c>
      <c r="C83" s="37">
        <v>1</v>
      </c>
      <c r="D83" s="21" t="s">
        <v>17</v>
      </c>
      <c r="E83" s="38">
        <v>171.46</v>
      </c>
      <c r="F83" s="23">
        <f t="shared" si="1"/>
        <v>171.46</v>
      </c>
      <c r="G83" s="20"/>
    </row>
    <row r="84" spans="1:7" s="24" customFormat="1" ht="24" x14ac:dyDescent="0.2">
      <c r="A84" s="35" t="s">
        <v>159</v>
      </c>
      <c r="B84" s="43" t="s">
        <v>137</v>
      </c>
      <c r="C84" s="37">
        <v>1</v>
      </c>
      <c r="D84" s="21" t="s">
        <v>17</v>
      </c>
      <c r="E84" s="38">
        <v>171.46</v>
      </c>
      <c r="F84" s="23">
        <f t="shared" si="1"/>
        <v>171.46</v>
      </c>
      <c r="G84" s="20"/>
    </row>
    <row r="85" spans="1:7" s="24" customFormat="1" ht="24" x14ac:dyDescent="0.2">
      <c r="A85" s="35" t="s">
        <v>160</v>
      </c>
      <c r="B85" s="43" t="s">
        <v>139</v>
      </c>
      <c r="C85" s="37">
        <v>1</v>
      </c>
      <c r="D85" s="21" t="s">
        <v>17</v>
      </c>
      <c r="E85" s="38">
        <v>171.46</v>
      </c>
      <c r="F85" s="23">
        <f t="shared" si="1"/>
        <v>171.46</v>
      </c>
      <c r="G85" s="20"/>
    </row>
    <row r="86" spans="1:7" s="24" customFormat="1" ht="24" x14ac:dyDescent="0.2">
      <c r="A86" s="35" t="s">
        <v>161</v>
      </c>
      <c r="B86" s="43" t="s">
        <v>141</v>
      </c>
      <c r="C86" s="37">
        <v>1</v>
      </c>
      <c r="D86" s="21" t="s">
        <v>17</v>
      </c>
      <c r="E86" s="38">
        <v>171.46</v>
      </c>
      <c r="F86" s="23">
        <f t="shared" si="1"/>
        <v>171.46</v>
      </c>
      <c r="G86" s="20"/>
    </row>
    <row r="87" spans="1:7" s="24" customFormat="1" ht="24" x14ac:dyDescent="0.2">
      <c r="A87" s="35" t="s">
        <v>162</v>
      </c>
      <c r="B87" s="43" t="s">
        <v>143</v>
      </c>
      <c r="C87" s="37">
        <v>1</v>
      </c>
      <c r="D87" s="21" t="s">
        <v>17</v>
      </c>
      <c r="E87" s="38">
        <v>171.46</v>
      </c>
      <c r="F87" s="23">
        <f t="shared" si="1"/>
        <v>171.46</v>
      </c>
      <c r="G87" s="20"/>
    </row>
    <row r="88" spans="1:7" s="24" customFormat="1" x14ac:dyDescent="0.2">
      <c r="A88" s="35" t="s">
        <v>163</v>
      </c>
      <c r="B88" s="43" t="s">
        <v>164</v>
      </c>
      <c r="C88" s="37">
        <v>1</v>
      </c>
      <c r="D88" s="21" t="s">
        <v>17</v>
      </c>
      <c r="E88" s="38">
        <v>103.09</v>
      </c>
      <c r="F88" s="23">
        <f t="shared" si="1"/>
        <v>103.09</v>
      </c>
      <c r="G88" s="20"/>
    </row>
    <row r="89" spans="1:7" s="24" customFormat="1" x14ac:dyDescent="0.2">
      <c r="A89" s="35" t="s">
        <v>165</v>
      </c>
      <c r="B89" s="43" t="s">
        <v>166</v>
      </c>
      <c r="C89" s="37">
        <v>1</v>
      </c>
      <c r="D89" s="21" t="s">
        <v>17</v>
      </c>
      <c r="E89" s="38">
        <v>103.09</v>
      </c>
      <c r="F89" s="23">
        <f t="shared" si="1"/>
        <v>103.09</v>
      </c>
      <c r="G89" s="20"/>
    </row>
    <row r="90" spans="1:7" s="24" customFormat="1" x14ac:dyDescent="0.2">
      <c r="A90" s="35" t="s">
        <v>167</v>
      </c>
      <c r="B90" s="43" t="s">
        <v>168</v>
      </c>
      <c r="C90" s="37">
        <v>1</v>
      </c>
      <c r="D90" s="21" t="s">
        <v>17</v>
      </c>
      <c r="E90" s="38">
        <v>103.09</v>
      </c>
      <c r="F90" s="23">
        <f t="shared" si="1"/>
        <v>103.09</v>
      </c>
      <c r="G90" s="20"/>
    </row>
    <row r="91" spans="1:7" s="24" customFormat="1" x14ac:dyDescent="0.2">
      <c r="A91" s="35" t="s">
        <v>169</v>
      </c>
      <c r="B91" s="43" t="s">
        <v>170</v>
      </c>
      <c r="C91" s="37">
        <v>1</v>
      </c>
      <c r="D91" s="21" t="s">
        <v>17</v>
      </c>
      <c r="E91" s="38">
        <v>103.09</v>
      </c>
      <c r="F91" s="23">
        <f t="shared" si="1"/>
        <v>103.09</v>
      </c>
      <c r="G91" s="20"/>
    </row>
    <row r="92" spans="1:7" s="42" customFormat="1" ht="24" x14ac:dyDescent="0.2">
      <c r="A92" s="39" t="s">
        <v>171</v>
      </c>
      <c r="B92" s="60" t="s">
        <v>172</v>
      </c>
      <c r="C92" s="61"/>
      <c r="D92" s="71"/>
      <c r="E92" s="65"/>
      <c r="F92" s="66">
        <f t="shared" si="1"/>
        <v>0</v>
      </c>
      <c r="G92" s="36"/>
    </row>
    <row r="93" spans="1:7" s="42" customFormat="1" x14ac:dyDescent="0.2">
      <c r="A93" s="39" t="s">
        <v>173</v>
      </c>
      <c r="B93" s="70" t="s">
        <v>174</v>
      </c>
      <c r="C93" s="61">
        <v>3</v>
      </c>
      <c r="D93" s="71" t="s">
        <v>17</v>
      </c>
      <c r="E93" s="65"/>
      <c r="F93" s="66">
        <f t="shared" si="1"/>
        <v>0</v>
      </c>
      <c r="G93" s="36"/>
    </row>
    <row r="94" spans="1:7" s="42" customFormat="1" x14ac:dyDescent="0.2">
      <c r="A94" s="39" t="s">
        <v>175</v>
      </c>
      <c r="B94" s="70" t="s">
        <v>176</v>
      </c>
      <c r="C94" s="61">
        <v>5</v>
      </c>
      <c r="D94" s="71" t="s">
        <v>17</v>
      </c>
      <c r="E94" s="65"/>
      <c r="F94" s="66">
        <f t="shared" si="1"/>
        <v>0</v>
      </c>
      <c r="G94" s="36"/>
    </row>
    <row r="95" spans="1:7" s="42" customFormat="1" x14ac:dyDescent="0.2">
      <c r="A95" s="39" t="s">
        <v>177</v>
      </c>
      <c r="B95" s="60" t="s">
        <v>178</v>
      </c>
      <c r="C95" s="61">
        <v>0</v>
      </c>
      <c r="D95" s="71" t="s">
        <v>40</v>
      </c>
      <c r="E95" s="65"/>
      <c r="F95" s="66"/>
      <c r="G95" s="36"/>
    </row>
    <row r="96" spans="1:7" s="42" customFormat="1" x14ac:dyDescent="0.2">
      <c r="A96" s="39" t="s">
        <v>179</v>
      </c>
      <c r="B96" s="60" t="s">
        <v>180</v>
      </c>
      <c r="C96" s="61">
        <v>0</v>
      </c>
      <c r="D96" s="71" t="s">
        <v>40</v>
      </c>
      <c r="E96" s="65"/>
      <c r="F96" s="66"/>
      <c r="G96" s="36"/>
    </row>
    <row r="97" spans="1:7" s="24" customFormat="1" ht="24" x14ac:dyDescent="0.2">
      <c r="A97" s="35" t="s">
        <v>181</v>
      </c>
      <c r="B97" s="60" t="s">
        <v>182</v>
      </c>
      <c r="C97" s="61">
        <v>0</v>
      </c>
      <c r="D97" s="71" t="s">
        <v>40</v>
      </c>
      <c r="E97" s="63"/>
      <c r="F97" s="64"/>
      <c r="G97" s="20"/>
    </row>
    <row r="98" spans="1:7" s="42" customFormat="1" x14ac:dyDescent="0.2">
      <c r="A98" s="39" t="s">
        <v>183</v>
      </c>
      <c r="B98" s="69" t="s">
        <v>184</v>
      </c>
      <c r="C98" s="61">
        <v>2</v>
      </c>
      <c r="D98" s="71" t="s">
        <v>40</v>
      </c>
      <c r="E98" s="65"/>
      <c r="F98" s="66">
        <f t="shared" si="1"/>
        <v>0</v>
      </c>
      <c r="G98" s="36"/>
    </row>
    <row r="99" spans="1:7" s="42" customFormat="1" ht="24" x14ac:dyDescent="0.2">
      <c r="A99" s="39" t="s">
        <v>185</v>
      </c>
      <c r="B99" s="60" t="s">
        <v>186</v>
      </c>
      <c r="C99" s="61">
        <v>8</v>
      </c>
      <c r="D99" s="61" t="s">
        <v>40</v>
      </c>
      <c r="E99" s="65"/>
      <c r="F99" s="66">
        <f t="shared" si="1"/>
        <v>0</v>
      </c>
      <c r="G99" s="36"/>
    </row>
    <row r="100" spans="1:7" s="42" customFormat="1" x14ac:dyDescent="0.2">
      <c r="A100" s="39" t="s">
        <v>187</v>
      </c>
      <c r="B100" s="60" t="s">
        <v>188</v>
      </c>
      <c r="C100" s="61">
        <f>6+1+1</f>
        <v>8</v>
      </c>
      <c r="D100" s="71" t="s">
        <v>40</v>
      </c>
      <c r="E100" s="65"/>
      <c r="F100" s="66">
        <f t="shared" si="1"/>
        <v>0</v>
      </c>
      <c r="G100" s="36"/>
    </row>
    <row r="101" spans="1:7" s="42" customFormat="1" x14ac:dyDescent="0.2">
      <c r="A101" s="39" t="s">
        <v>189</v>
      </c>
      <c r="B101" s="69" t="s">
        <v>190</v>
      </c>
      <c r="C101" s="61">
        <f>6+1+1</f>
        <v>8</v>
      </c>
      <c r="D101" s="71" t="s">
        <v>40</v>
      </c>
      <c r="E101" s="65"/>
      <c r="F101" s="66">
        <f t="shared" si="1"/>
        <v>0</v>
      </c>
      <c r="G101" s="36"/>
    </row>
    <row r="102" spans="1:7" s="24" customFormat="1" x14ac:dyDescent="0.2">
      <c r="A102" s="35" t="s">
        <v>191</v>
      </c>
      <c r="B102" s="72" t="s">
        <v>192</v>
      </c>
      <c r="C102" s="61">
        <v>0</v>
      </c>
      <c r="D102" s="62" t="s">
        <v>40</v>
      </c>
      <c r="E102" s="63"/>
      <c r="F102" s="64"/>
      <c r="G102" s="20"/>
    </row>
    <row r="103" spans="1:7" s="24" customFormat="1" ht="24" x14ac:dyDescent="0.2">
      <c r="A103" s="35" t="s">
        <v>193</v>
      </c>
      <c r="B103" s="69" t="s">
        <v>194</v>
      </c>
      <c r="C103" s="61">
        <v>0</v>
      </c>
      <c r="D103" s="71" t="s">
        <v>40</v>
      </c>
      <c r="E103" s="63"/>
      <c r="F103" s="64"/>
      <c r="G103" s="20"/>
    </row>
    <row r="104" spans="1:7" s="24" customFormat="1" x14ac:dyDescent="0.2">
      <c r="A104" s="35" t="s">
        <v>195</v>
      </c>
      <c r="B104" s="69" t="s">
        <v>196</v>
      </c>
      <c r="C104" s="61">
        <v>1</v>
      </c>
      <c r="D104" s="71" t="s">
        <v>40</v>
      </c>
      <c r="E104" s="63"/>
      <c r="F104" s="66">
        <f t="shared" si="1"/>
        <v>0</v>
      </c>
      <c r="G104" s="20"/>
    </row>
    <row r="105" spans="1:7" s="24" customFormat="1" x14ac:dyDescent="0.2">
      <c r="A105" s="35" t="s">
        <v>197</v>
      </c>
      <c r="B105" s="69" t="s">
        <v>198</v>
      </c>
      <c r="C105" s="61">
        <f>1+1</f>
        <v>2</v>
      </c>
      <c r="D105" s="71" t="s">
        <v>40</v>
      </c>
      <c r="E105" s="63"/>
      <c r="F105" s="64">
        <f t="shared" si="1"/>
        <v>0</v>
      </c>
      <c r="G105" s="20"/>
    </row>
    <row r="106" spans="1:7" s="24" customFormat="1" x14ac:dyDescent="0.2">
      <c r="A106" s="35"/>
      <c r="B106" s="72"/>
      <c r="C106" s="61"/>
      <c r="D106" s="71"/>
      <c r="E106" s="63"/>
      <c r="F106" s="64"/>
      <c r="G106" s="20"/>
    </row>
    <row r="107" spans="1:7" s="24" customFormat="1" x14ac:dyDescent="0.2">
      <c r="A107" s="35"/>
      <c r="B107" s="72"/>
      <c r="C107" s="61"/>
      <c r="D107" s="71"/>
      <c r="E107" s="63"/>
      <c r="F107" s="64"/>
      <c r="G107" s="20"/>
    </row>
    <row r="108" spans="1:7" s="24" customFormat="1" x14ac:dyDescent="0.2">
      <c r="A108" s="19"/>
      <c r="B108" s="73" t="s">
        <v>199</v>
      </c>
      <c r="C108" s="61"/>
      <c r="D108" s="62"/>
      <c r="E108" s="63"/>
      <c r="F108" s="64"/>
      <c r="G108" s="20"/>
    </row>
    <row r="109" spans="1:7" s="42" customFormat="1" x14ac:dyDescent="0.2">
      <c r="A109" s="39" t="s">
        <v>43</v>
      </c>
      <c r="B109" s="60" t="s">
        <v>200</v>
      </c>
      <c r="C109" s="61">
        <f>6+1+1</f>
        <v>8</v>
      </c>
      <c r="D109" s="71" t="s">
        <v>40</v>
      </c>
      <c r="E109" s="65"/>
      <c r="F109" s="66">
        <f t="shared" si="1"/>
        <v>0</v>
      </c>
      <c r="G109" s="36"/>
    </row>
    <row r="110" spans="1:7" s="24" customFormat="1" x14ac:dyDescent="0.2">
      <c r="A110" s="19"/>
      <c r="B110" s="72"/>
      <c r="C110" s="61"/>
      <c r="D110" s="62"/>
      <c r="E110" s="63"/>
      <c r="F110" s="64"/>
      <c r="G110" s="20"/>
    </row>
    <row r="111" spans="1:7" s="24" customFormat="1" x14ac:dyDescent="0.2">
      <c r="A111" s="19"/>
      <c r="B111" s="74" t="s">
        <v>201</v>
      </c>
      <c r="C111" s="61"/>
      <c r="D111" s="62"/>
      <c r="E111" s="63"/>
      <c r="F111" s="64">
        <f t="shared" si="1"/>
        <v>0</v>
      </c>
      <c r="G111" s="20"/>
    </row>
    <row r="112" spans="1:7" s="24" customFormat="1" ht="24" x14ac:dyDescent="0.2">
      <c r="A112" s="19"/>
      <c r="B112" s="69" t="s">
        <v>202</v>
      </c>
      <c r="C112" s="61">
        <v>0</v>
      </c>
      <c r="D112" s="71" t="s">
        <v>40</v>
      </c>
      <c r="E112" s="63"/>
      <c r="F112" s="64"/>
      <c r="G112" s="20"/>
    </row>
    <row r="113" spans="1:7" s="46" customFormat="1" x14ac:dyDescent="0.2">
      <c r="A113" s="35" t="s">
        <v>11</v>
      </c>
      <c r="B113" s="69" t="s">
        <v>203</v>
      </c>
      <c r="C113" s="61">
        <v>0</v>
      </c>
      <c r="D113" s="71" t="s">
        <v>40</v>
      </c>
      <c r="E113" s="63"/>
      <c r="F113" s="64"/>
      <c r="G113" s="45"/>
    </row>
    <row r="114" spans="1:7" s="24" customFormat="1" x14ac:dyDescent="0.2">
      <c r="A114" s="35" t="s">
        <v>13</v>
      </c>
      <c r="B114" s="69" t="s">
        <v>204</v>
      </c>
      <c r="C114" s="61">
        <v>1</v>
      </c>
      <c r="D114" s="71" t="s">
        <v>40</v>
      </c>
      <c r="E114" s="63"/>
      <c r="F114" s="64">
        <f t="shared" si="1"/>
        <v>0</v>
      </c>
      <c r="G114" s="20"/>
    </row>
    <row r="115" spans="1:7" s="24" customFormat="1" x14ac:dyDescent="0.2">
      <c r="A115" s="35" t="s">
        <v>38</v>
      </c>
      <c r="B115" s="69" t="s">
        <v>205</v>
      </c>
      <c r="C115" s="61">
        <v>0</v>
      </c>
      <c r="D115" s="71" t="s">
        <v>40</v>
      </c>
      <c r="E115" s="63"/>
      <c r="F115" s="64"/>
      <c r="G115" s="20"/>
    </row>
    <row r="116" spans="1:7" s="24" customFormat="1" x14ac:dyDescent="0.2">
      <c r="A116" s="35" t="s">
        <v>206</v>
      </c>
      <c r="B116" s="69" t="s">
        <v>207</v>
      </c>
      <c r="C116" s="61">
        <v>1</v>
      </c>
      <c r="D116" s="71" t="s">
        <v>99</v>
      </c>
      <c r="E116" s="63"/>
      <c r="F116" s="64">
        <f t="shared" si="1"/>
        <v>0</v>
      </c>
      <c r="G116" s="20"/>
    </row>
    <row r="117" spans="1:7" s="24" customFormat="1" x14ac:dyDescent="0.2">
      <c r="A117" s="35" t="s">
        <v>208</v>
      </c>
      <c r="B117" s="72" t="s">
        <v>209</v>
      </c>
      <c r="C117" s="61"/>
      <c r="D117" s="71" t="s">
        <v>2</v>
      </c>
      <c r="E117" s="63"/>
      <c r="F117" s="64">
        <f t="shared" si="1"/>
        <v>0</v>
      </c>
      <c r="G117" s="20"/>
    </row>
    <row r="118" spans="1:7" s="24" customFormat="1" x14ac:dyDescent="0.2">
      <c r="A118" s="35" t="s">
        <v>210</v>
      </c>
      <c r="B118" s="69" t="s">
        <v>211</v>
      </c>
      <c r="C118" s="61"/>
      <c r="D118" s="71" t="s">
        <v>2</v>
      </c>
      <c r="E118" s="63"/>
      <c r="F118" s="64"/>
      <c r="G118" s="20"/>
    </row>
    <row r="119" spans="1:7" s="24" customFormat="1" x14ac:dyDescent="0.2">
      <c r="A119" s="35"/>
      <c r="B119" s="69"/>
      <c r="C119" s="61"/>
      <c r="D119" s="71"/>
      <c r="E119" s="63"/>
      <c r="F119" s="64"/>
      <c r="G119" s="20"/>
    </row>
    <row r="120" spans="1:7" s="24" customFormat="1" x14ac:dyDescent="0.2">
      <c r="A120" s="19"/>
      <c r="B120" s="75"/>
      <c r="C120" s="76"/>
      <c r="D120" s="71"/>
      <c r="E120" s="63"/>
      <c r="F120" s="64"/>
      <c r="G120" s="20"/>
    </row>
    <row r="121" spans="1:7" s="24" customFormat="1" x14ac:dyDescent="0.2">
      <c r="A121" s="25" t="s">
        <v>212</v>
      </c>
      <c r="B121" s="77" t="s">
        <v>213</v>
      </c>
      <c r="C121" s="78"/>
      <c r="D121" s="78"/>
      <c r="E121" s="63"/>
      <c r="F121" s="79">
        <f>SUBTOTAL(9, F122:F129)</f>
        <v>0</v>
      </c>
      <c r="G121" s="20"/>
    </row>
    <row r="122" spans="1:7" s="24" customFormat="1" ht="36" x14ac:dyDescent="0.2">
      <c r="A122" s="35" t="s">
        <v>11</v>
      </c>
      <c r="B122" s="69" t="s">
        <v>214</v>
      </c>
      <c r="C122" s="61">
        <v>1</v>
      </c>
      <c r="D122" s="62" t="s">
        <v>2</v>
      </c>
      <c r="E122" s="63"/>
      <c r="F122" s="64">
        <f t="shared" ref="F122:F155" si="2">C122*E122</f>
        <v>0</v>
      </c>
      <c r="G122" s="20"/>
    </row>
    <row r="123" spans="1:7" s="24" customFormat="1" x14ac:dyDescent="0.2">
      <c r="A123" s="35" t="s">
        <v>215</v>
      </c>
      <c r="B123" s="67" t="s">
        <v>16</v>
      </c>
      <c r="C123" s="61">
        <v>1</v>
      </c>
      <c r="D123" s="62" t="s">
        <v>17</v>
      </c>
      <c r="E123" s="63"/>
      <c r="F123" s="64">
        <f t="shared" si="2"/>
        <v>0</v>
      </c>
      <c r="G123" s="20"/>
    </row>
    <row r="124" spans="1:7" s="24" customFormat="1" x14ac:dyDescent="0.2">
      <c r="A124" s="35" t="s">
        <v>216</v>
      </c>
      <c r="B124" s="67" t="s">
        <v>21</v>
      </c>
      <c r="C124" s="61">
        <v>1</v>
      </c>
      <c r="D124" s="62" t="s">
        <v>17</v>
      </c>
      <c r="E124" s="63"/>
      <c r="F124" s="64">
        <f t="shared" si="2"/>
        <v>0</v>
      </c>
      <c r="G124" s="20"/>
    </row>
    <row r="125" spans="1:7" s="24" customFormat="1" x14ac:dyDescent="0.2">
      <c r="A125" s="35" t="s">
        <v>217</v>
      </c>
      <c r="B125" s="67" t="s">
        <v>218</v>
      </c>
      <c r="C125" s="61">
        <v>1</v>
      </c>
      <c r="D125" s="62" t="s">
        <v>17</v>
      </c>
      <c r="E125" s="63"/>
      <c r="F125" s="64">
        <f t="shared" si="2"/>
        <v>0</v>
      </c>
      <c r="G125" s="20"/>
    </row>
    <row r="126" spans="1:7" s="24" customFormat="1" x14ac:dyDescent="0.2">
      <c r="A126" s="35" t="s">
        <v>219</v>
      </c>
      <c r="B126" s="67" t="s">
        <v>23</v>
      </c>
      <c r="C126" s="61">
        <v>2</v>
      </c>
      <c r="D126" s="62" t="s">
        <v>24</v>
      </c>
      <c r="E126" s="63"/>
      <c r="F126" s="64">
        <f t="shared" si="2"/>
        <v>0</v>
      </c>
      <c r="G126" s="20"/>
    </row>
    <row r="127" spans="1:7" s="24" customFormat="1" x14ac:dyDescent="0.2">
      <c r="A127" s="35" t="s">
        <v>220</v>
      </c>
      <c r="B127" s="67" t="s">
        <v>26</v>
      </c>
      <c r="C127" s="61">
        <v>1</v>
      </c>
      <c r="D127" s="62" t="s">
        <v>27</v>
      </c>
      <c r="E127" s="63"/>
      <c r="F127" s="64">
        <f t="shared" si="2"/>
        <v>0</v>
      </c>
      <c r="G127" s="20"/>
    </row>
    <row r="128" spans="1:7" s="24" customFormat="1" x14ac:dyDescent="0.2">
      <c r="A128" s="35"/>
      <c r="B128" s="69"/>
      <c r="C128" s="61"/>
      <c r="D128" s="62"/>
      <c r="E128" s="63"/>
      <c r="F128" s="64"/>
      <c r="G128" s="20"/>
    </row>
    <row r="129" spans="1:7" s="24" customFormat="1" x14ac:dyDescent="0.2">
      <c r="A129" s="35"/>
      <c r="B129" s="69"/>
      <c r="C129" s="61"/>
      <c r="D129" s="62"/>
      <c r="E129" s="63"/>
      <c r="F129" s="64"/>
      <c r="G129" s="20"/>
    </row>
    <row r="130" spans="1:7" s="24" customFormat="1" x14ac:dyDescent="0.2">
      <c r="A130" s="47"/>
      <c r="B130" s="80" t="s">
        <v>221</v>
      </c>
      <c r="C130" s="61"/>
      <c r="D130" s="62"/>
      <c r="E130" s="63"/>
      <c r="F130" s="64">
        <f>SUBTOTAL(9, F131:F156)</f>
        <v>0</v>
      </c>
      <c r="G130" s="20"/>
    </row>
    <row r="131" spans="1:7" s="24" customFormat="1" x14ac:dyDescent="0.2">
      <c r="A131" s="35"/>
      <c r="B131" s="69"/>
      <c r="C131" s="61"/>
      <c r="D131" s="62"/>
      <c r="E131" s="63"/>
      <c r="F131" s="64"/>
      <c r="G131" s="20"/>
    </row>
    <row r="132" spans="1:7" s="24" customFormat="1" ht="24" x14ac:dyDescent="0.2">
      <c r="A132" s="35"/>
      <c r="B132" s="60" t="s">
        <v>222</v>
      </c>
      <c r="C132" s="61"/>
      <c r="D132" s="71"/>
      <c r="E132" s="63"/>
      <c r="F132" s="64">
        <f>C132*E132</f>
        <v>0</v>
      </c>
      <c r="G132" s="20"/>
    </row>
    <row r="133" spans="1:7" s="24" customFormat="1" x14ac:dyDescent="0.2">
      <c r="A133" s="35" t="s">
        <v>223</v>
      </c>
      <c r="B133" s="70" t="s">
        <v>224</v>
      </c>
      <c r="C133" s="61">
        <v>1</v>
      </c>
      <c r="D133" s="71" t="s">
        <v>17</v>
      </c>
      <c r="E133" s="63"/>
      <c r="F133" s="64">
        <f>C133*E133</f>
        <v>0</v>
      </c>
      <c r="G133" s="20"/>
    </row>
    <row r="134" spans="1:7" s="24" customFormat="1" x14ac:dyDescent="0.2">
      <c r="A134" s="35" t="s">
        <v>225</v>
      </c>
      <c r="B134" s="70" t="s">
        <v>226</v>
      </c>
      <c r="C134" s="61">
        <v>1</v>
      </c>
      <c r="D134" s="71" t="s">
        <v>17</v>
      </c>
      <c r="E134" s="63"/>
      <c r="F134" s="64">
        <f>C134*E134</f>
        <v>0</v>
      </c>
      <c r="G134" s="20"/>
    </row>
    <row r="135" spans="1:7" s="24" customFormat="1" x14ac:dyDescent="0.2">
      <c r="A135" s="35" t="s">
        <v>227</v>
      </c>
      <c r="B135" s="70" t="s">
        <v>228</v>
      </c>
      <c r="C135" s="61">
        <v>1</v>
      </c>
      <c r="D135" s="71" t="s">
        <v>17</v>
      </c>
      <c r="E135" s="63"/>
      <c r="F135" s="64">
        <f>C135*E135</f>
        <v>0</v>
      </c>
      <c r="G135" s="20"/>
    </row>
    <row r="136" spans="1:7" s="24" customFormat="1" ht="36" x14ac:dyDescent="0.2">
      <c r="A136" s="35" t="s">
        <v>229</v>
      </c>
      <c r="B136" s="69" t="s">
        <v>230</v>
      </c>
      <c r="C136" s="61">
        <v>1</v>
      </c>
      <c r="D136" s="62" t="s">
        <v>17</v>
      </c>
      <c r="E136" s="63"/>
      <c r="F136" s="64">
        <f>C136*E136</f>
        <v>0</v>
      </c>
      <c r="G136" s="20"/>
    </row>
    <row r="137" spans="1:7" s="42" customFormat="1" ht="24" x14ac:dyDescent="0.2">
      <c r="A137" s="39" t="s">
        <v>231</v>
      </c>
      <c r="B137" s="69" t="s">
        <v>232</v>
      </c>
      <c r="C137" s="61">
        <v>1</v>
      </c>
      <c r="D137" s="61" t="s">
        <v>99</v>
      </c>
      <c r="E137" s="65"/>
      <c r="F137" s="66">
        <f t="shared" si="2"/>
        <v>0</v>
      </c>
      <c r="G137" s="36"/>
    </row>
    <row r="138" spans="1:7" s="42" customFormat="1" x14ac:dyDescent="0.2">
      <c r="A138" s="39" t="s">
        <v>233</v>
      </c>
      <c r="B138" s="69" t="s">
        <v>234</v>
      </c>
      <c r="C138" s="61">
        <v>1</v>
      </c>
      <c r="D138" s="61" t="s">
        <v>99</v>
      </c>
      <c r="E138" s="65"/>
      <c r="F138" s="66">
        <f t="shared" si="2"/>
        <v>0</v>
      </c>
      <c r="G138" s="36"/>
    </row>
    <row r="139" spans="1:7" s="42" customFormat="1" x14ac:dyDescent="0.2">
      <c r="A139" s="39" t="s">
        <v>235</v>
      </c>
      <c r="B139" s="69" t="s">
        <v>236</v>
      </c>
      <c r="C139" s="61">
        <v>1</v>
      </c>
      <c r="D139" s="61" t="s">
        <v>99</v>
      </c>
      <c r="E139" s="65"/>
      <c r="F139" s="66">
        <f t="shared" si="2"/>
        <v>0</v>
      </c>
      <c r="G139" s="36"/>
    </row>
    <row r="140" spans="1:7" s="42" customFormat="1" x14ac:dyDescent="0.2">
      <c r="A140" s="39" t="s">
        <v>237</v>
      </c>
      <c r="B140" s="69" t="s">
        <v>238</v>
      </c>
      <c r="C140" s="61">
        <v>1</v>
      </c>
      <c r="D140" s="61" t="s">
        <v>99</v>
      </c>
      <c r="E140" s="65"/>
      <c r="F140" s="66">
        <f t="shared" si="2"/>
        <v>0</v>
      </c>
      <c r="G140" s="36"/>
    </row>
    <row r="141" spans="1:7" s="42" customFormat="1" x14ac:dyDescent="0.2">
      <c r="A141" s="39" t="s">
        <v>239</v>
      </c>
      <c r="B141" s="69" t="s">
        <v>240</v>
      </c>
      <c r="C141" s="61">
        <v>1</v>
      </c>
      <c r="D141" s="61" t="s">
        <v>99</v>
      </c>
      <c r="E141" s="65"/>
      <c r="F141" s="66">
        <f t="shared" si="2"/>
        <v>0</v>
      </c>
      <c r="G141" s="36"/>
    </row>
    <row r="142" spans="1:7" s="42" customFormat="1" x14ac:dyDescent="0.2">
      <c r="A142" s="39" t="s">
        <v>241</v>
      </c>
      <c r="B142" s="69" t="s">
        <v>242</v>
      </c>
      <c r="C142" s="61">
        <v>1</v>
      </c>
      <c r="D142" s="61" t="s">
        <v>99</v>
      </c>
      <c r="E142" s="65"/>
      <c r="F142" s="66">
        <f t="shared" si="2"/>
        <v>0</v>
      </c>
      <c r="G142" s="36"/>
    </row>
    <row r="143" spans="1:7" s="24" customFormat="1" x14ac:dyDescent="0.2">
      <c r="A143" s="35" t="s">
        <v>243</v>
      </c>
      <c r="B143" s="72" t="s">
        <v>244</v>
      </c>
      <c r="C143" s="81">
        <v>10</v>
      </c>
      <c r="D143" s="82" t="s">
        <v>17</v>
      </c>
      <c r="E143" s="63"/>
      <c r="F143" s="64">
        <f t="shared" si="2"/>
        <v>0</v>
      </c>
      <c r="G143" s="20"/>
    </row>
    <row r="144" spans="1:7" s="24" customFormat="1" x14ac:dyDescent="0.2">
      <c r="A144" s="35" t="s">
        <v>245</v>
      </c>
      <c r="B144" s="72" t="s">
        <v>246</v>
      </c>
      <c r="C144" s="61">
        <v>1</v>
      </c>
      <c r="D144" s="62" t="s">
        <v>17</v>
      </c>
      <c r="E144" s="63"/>
      <c r="F144" s="64">
        <f t="shared" si="2"/>
        <v>0</v>
      </c>
      <c r="G144" s="20"/>
    </row>
    <row r="145" spans="1:7" s="24" customFormat="1" x14ac:dyDescent="0.2">
      <c r="A145" s="35" t="s">
        <v>247</v>
      </c>
      <c r="B145" s="72" t="s">
        <v>248</v>
      </c>
      <c r="C145" s="61">
        <v>1</v>
      </c>
      <c r="D145" s="62" t="s">
        <v>17</v>
      </c>
      <c r="E145" s="63"/>
      <c r="F145" s="64">
        <f t="shared" si="2"/>
        <v>0</v>
      </c>
      <c r="G145" s="20"/>
    </row>
    <row r="146" spans="1:7" s="24" customFormat="1" ht="60" x14ac:dyDescent="0.2">
      <c r="A146" s="35" t="s">
        <v>249</v>
      </c>
      <c r="B146" s="72" t="s">
        <v>250</v>
      </c>
      <c r="C146" s="61">
        <v>1</v>
      </c>
      <c r="D146" s="62" t="s">
        <v>27</v>
      </c>
      <c r="E146" s="63"/>
      <c r="F146" s="64">
        <f t="shared" si="2"/>
        <v>0</v>
      </c>
      <c r="G146" s="32"/>
    </row>
    <row r="147" spans="1:7" s="24" customFormat="1" ht="60" x14ac:dyDescent="0.2">
      <c r="A147" s="19"/>
      <c r="B147" s="72" t="s">
        <v>251</v>
      </c>
      <c r="C147" s="61"/>
      <c r="D147" s="62"/>
      <c r="E147" s="63"/>
      <c r="F147" s="64">
        <f t="shared" si="2"/>
        <v>0</v>
      </c>
      <c r="G147" s="20"/>
    </row>
    <row r="148" spans="1:7" s="24" customFormat="1" x14ac:dyDescent="0.2">
      <c r="A148" s="19" t="s">
        <v>252</v>
      </c>
      <c r="B148" s="83" t="s">
        <v>253</v>
      </c>
      <c r="C148" s="61">
        <v>1</v>
      </c>
      <c r="D148" s="62" t="s">
        <v>27</v>
      </c>
      <c r="E148" s="63"/>
      <c r="F148" s="64">
        <f t="shared" si="2"/>
        <v>0</v>
      </c>
      <c r="G148" s="20"/>
    </row>
    <row r="149" spans="1:7" s="24" customFormat="1" x14ac:dyDescent="0.2">
      <c r="A149" s="19" t="s">
        <v>254</v>
      </c>
      <c r="B149" s="83" t="s">
        <v>255</v>
      </c>
      <c r="C149" s="61">
        <v>1</v>
      </c>
      <c r="D149" s="62" t="s">
        <v>27</v>
      </c>
      <c r="E149" s="63"/>
      <c r="F149" s="64">
        <f t="shared" si="2"/>
        <v>0</v>
      </c>
      <c r="G149" s="20"/>
    </row>
    <row r="150" spans="1:7" s="24" customFormat="1" ht="24" x14ac:dyDescent="0.2">
      <c r="A150" s="19"/>
      <c r="B150" s="84" t="s">
        <v>256</v>
      </c>
      <c r="C150" s="61"/>
      <c r="D150" s="62"/>
      <c r="E150" s="63"/>
      <c r="F150" s="64"/>
      <c r="G150" s="20"/>
    </row>
    <row r="151" spans="1:7" s="42" customFormat="1" x14ac:dyDescent="0.2">
      <c r="A151" s="49" t="s">
        <v>257</v>
      </c>
      <c r="B151" s="70" t="s">
        <v>258</v>
      </c>
      <c r="C151" s="61">
        <v>1</v>
      </c>
      <c r="D151" s="61" t="s">
        <v>27</v>
      </c>
      <c r="E151" s="63"/>
      <c r="F151" s="64">
        <f t="shared" ref="F151:F153" si="3">C151*E151</f>
        <v>0</v>
      </c>
      <c r="G151" s="36"/>
    </row>
    <row r="152" spans="1:7" s="42" customFormat="1" x14ac:dyDescent="0.2">
      <c r="A152" s="49" t="s">
        <v>259</v>
      </c>
      <c r="B152" s="70" t="s">
        <v>260</v>
      </c>
      <c r="C152" s="61">
        <v>1</v>
      </c>
      <c r="D152" s="61" t="s">
        <v>27</v>
      </c>
      <c r="E152" s="63"/>
      <c r="F152" s="64">
        <f t="shared" si="3"/>
        <v>0</v>
      </c>
      <c r="G152" s="36"/>
    </row>
    <row r="153" spans="1:7" s="42" customFormat="1" x14ac:dyDescent="0.2">
      <c r="A153" s="49" t="s">
        <v>261</v>
      </c>
      <c r="B153" s="70" t="s">
        <v>262</v>
      </c>
      <c r="C153" s="61">
        <v>1</v>
      </c>
      <c r="D153" s="61" t="s">
        <v>27</v>
      </c>
      <c r="E153" s="63"/>
      <c r="F153" s="64">
        <f t="shared" si="3"/>
        <v>0</v>
      </c>
      <c r="G153" s="36"/>
    </row>
    <row r="154" spans="1:7" s="42" customFormat="1" ht="24" x14ac:dyDescent="0.2">
      <c r="A154" s="49"/>
      <c r="B154" s="85" t="s">
        <v>263</v>
      </c>
      <c r="C154" s="61"/>
      <c r="D154" s="61"/>
      <c r="E154" s="65"/>
      <c r="F154" s="66">
        <f t="shared" si="2"/>
        <v>0</v>
      </c>
      <c r="G154" s="36"/>
    </row>
    <row r="155" spans="1:7" s="42" customFormat="1" x14ac:dyDescent="0.2">
      <c r="A155" s="49" t="s">
        <v>264</v>
      </c>
      <c r="B155" s="70" t="s">
        <v>265</v>
      </c>
      <c r="C155" s="61">
        <v>1</v>
      </c>
      <c r="D155" s="61" t="s">
        <v>27</v>
      </c>
      <c r="E155" s="63"/>
      <c r="F155" s="64">
        <f t="shared" si="2"/>
        <v>0</v>
      </c>
      <c r="G155" s="36"/>
    </row>
    <row r="156" spans="1:7" s="24" customFormat="1" x14ac:dyDescent="0.2">
      <c r="A156" s="19"/>
      <c r="B156" s="48"/>
      <c r="C156" s="37"/>
      <c r="D156" s="21"/>
      <c r="E156" s="38"/>
      <c r="F156" s="23"/>
      <c r="G156" s="20"/>
    </row>
    <row r="157" spans="1:7" s="24" customFormat="1" x14ac:dyDescent="0.2">
      <c r="A157" s="19"/>
      <c r="B157" s="48"/>
      <c r="C157" s="21"/>
      <c r="D157" s="21"/>
      <c r="E157" s="38"/>
      <c r="F157" s="23"/>
      <c r="G157" s="20"/>
    </row>
    <row r="158" spans="1:7" s="56" customFormat="1" x14ac:dyDescent="0.2">
      <c r="A158" s="50"/>
      <c r="B158" s="51" t="str">
        <f>"Total of "&amp;B3</f>
        <v>Total of Fittings, furnishings and equipment</v>
      </c>
      <c r="C158" s="52"/>
      <c r="D158" s="52"/>
      <c r="E158" s="53"/>
      <c r="F158" s="54">
        <f>SUBTOTAL(9,F6:F155)</f>
        <v>6183.9500000000025</v>
      </c>
      <c r="G158" s="55"/>
    </row>
    <row r="159" spans="1:7" x14ac:dyDescent="0.2">
      <c r="A159" s="50"/>
      <c r="B159" s="52"/>
      <c r="C159" s="52"/>
      <c r="D159" s="52"/>
    </row>
    <row r="165" spans="1:4" x14ac:dyDescent="0.2">
      <c r="A165" s="10"/>
      <c r="B165" s="10"/>
      <c r="C165" s="57"/>
      <c r="D165" s="57"/>
    </row>
  </sheetData>
  <sheetProtection formatCells="0" formatColumns="0" formatRows="0" insertColumns="0" insertRows="0" insertHyperlinks="0" selectLockedCells="1" sort="0" autoFilter="0" pivotTables="0"/>
  <mergeCells count="1">
    <mergeCell ref="E3:F3"/>
  </mergeCells>
  <dataValidations count="1">
    <dataValidation allowBlank="1" showErrorMessage="1" sqref="F6 E5:E7" xr:uid="{00000000-0002-0000-0000-000000000000}"/>
  </dataValidations>
  <pageMargins left="0.70866141732283472" right="0.70866141732283472" top="0.55118110236220474" bottom="0.70866141732283472" header="0.31496062992125984" footer="0.31496062992125984"/>
  <pageSetup paperSize="9" fitToHeight="0" orientation="portrait" r:id="rId1"/>
  <headerFooter>
    <oddFooter>&amp;L&amp;8Mace Information Handling Classification: Restricted
MCC-QS-FM-026-v2&amp;C&amp;"Arial,Italic"&amp;9Page &amp;P&amp;R&amp;G</oddFooter>
  </headerFooter>
  <rowBreaks count="2" manualBreakCount="2">
    <brk id="114" max="5" man="1"/>
    <brk id="149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Fittings</vt:lpstr>
      <vt:lpstr>Fittings!Print_Area</vt:lpstr>
      <vt:lpstr>Fittings!Print_Titles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Hudhes</dc:creator>
  <cp:lastModifiedBy>Allison Swankie</cp:lastModifiedBy>
  <dcterms:created xsi:type="dcterms:W3CDTF">2019-02-21T14:30:29Z</dcterms:created>
  <dcterms:modified xsi:type="dcterms:W3CDTF">2019-06-13T12:43:21Z</dcterms:modified>
</cp:coreProperties>
</file>