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.sharepoint.com/sites/AllCompany/Shared Documents/General/CLIENT FILES/O/One St Brelade/"/>
    </mc:Choice>
  </mc:AlternateContent>
  <xr:revisionPtr revIDLastSave="64" documentId="8_{04C0C05A-704D-409D-8FDF-D4FF84A7850D}" xr6:coauthVersionLast="47" xr6:coauthVersionMax="47" xr10:uidLastSave="{221A65DF-327B-47E8-B694-A64F4B364CB4}"/>
  <bookViews>
    <workbookView xWindow="1650" yWindow="0" windowWidth="26820" windowHeight="15150" xr2:uid="{4F16A69B-EE72-0F4F-9995-E1E0365559DB}"/>
  </bookViews>
  <sheets>
    <sheet name="08-11-2022" sheetId="1" r:id="rId1"/>
  </sheets>
  <definedNames>
    <definedName name="_xlnm.Print_Area" localSheetId="0">'08-11-2022'!$A$1:$K$33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" l="1"/>
  <c r="Q14" i="1"/>
  <c r="Q16" i="1"/>
  <c r="Q17" i="1"/>
  <c r="Q26" i="1"/>
  <c r="Q28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11" i="1"/>
  <c r="N27" i="1"/>
  <c r="N25" i="1"/>
  <c r="N24" i="1"/>
  <c r="N23" i="1"/>
  <c r="N22" i="1"/>
  <c r="N21" i="1"/>
  <c r="N20" i="1"/>
  <c r="N19" i="1"/>
  <c r="N18" i="1"/>
  <c r="N15" i="1"/>
  <c r="N13" i="1"/>
  <c r="N11" i="1"/>
  <c r="M27" i="1" l="1"/>
  <c r="Q27" i="1" s="1"/>
  <c r="M25" i="1"/>
  <c r="Q25" i="1" s="1"/>
  <c r="M24" i="1"/>
  <c r="Q24" i="1" s="1"/>
  <c r="M23" i="1"/>
  <c r="Q23" i="1" s="1"/>
  <c r="M22" i="1"/>
  <c r="Q22" i="1" s="1"/>
  <c r="M21" i="1"/>
  <c r="Q21" i="1" s="1"/>
  <c r="M20" i="1"/>
  <c r="Q20" i="1" s="1"/>
  <c r="M19" i="1"/>
  <c r="Q19" i="1" s="1"/>
  <c r="M18" i="1"/>
  <c r="Q18" i="1" s="1"/>
  <c r="M15" i="1"/>
  <c r="Q15" i="1" s="1"/>
  <c r="M13" i="1"/>
  <c r="Q13" i="1" s="1"/>
  <c r="M11" i="1"/>
  <c r="Q11" i="1" s="1"/>
  <c r="Q30" i="1" l="1"/>
</calcChain>
</file>

<file path=xl/sharedStrings.xml><?xml version="1.0" encoding="utf-8"?>
<sst xmlns="http://schemas.openxmlformats.org/spreadsheetml/2006/main" count="167" uniqueCount="84">
  <si>
    <t>W53</t>
  </si>
  <si>
    <t>C02</t>
  </si>
  <si>
    <t>Entrance Hall</t>
  </si>
  <si>
    <t>W52</t>
  </si>
  <si>
    <t>W51</t>
  </si>
  <si>
    <t>W50</t>
  </si>
  <si>
    <t>Study</t>
  </si>
  <si>
    <t>W49</t>
  </si>
  <si>
    <t>Bedroom 2 Side Window</t>
  </si>
  <si>
    <t>W48 (bedroom)</t>
  </si>
  <si>
    <t>W48 (living)</t>
  </si>
  <si>
    <t>Open Plan Living</t>
  </si>
  <si>
    <t>W47 (living)</t>
  </si>
  <si>
    <t>W47 (bedroom)</t>
  </si>
  <si>
    <t>Master Bed Front Window</t>
  </si>
  <si>
    <t>Bedroom 2 Front Window</t>
  </si>
  <si>
    <t>W46</t>
  </si>
  <si>
    <t>Master Bed Side Window</t>
  </si>
  <si>
    <t>W45</t>
  </si>
  <si>
    <t>Master Bathoom Front</t>
  </si>
  <si>
    <t>W44</t>
  </si>
  <si>
    <t>Master Bathroom Toilet</t>
  </si>
  <si>
    <t>W42</t>
  </si>
  <si>
    <t>Staircase (lower)</t>
  </si>
  <si>
    <t>Staircase (upper)</t>
  </si>
  <si>
    <t>Location</t>
  </si>
  <si>
    <t>Type of Treatment</t>
  </si>
  <si>
    <t>N/A</t>
  </si>
  <si>
    <t>Roller blind</t>
  </si>
  <si>
    <t>Double curtain track</t>
  </si>
  <si>
    <t>Single curtain track</t>
  </si>
  <si>
    <t>Track recessed into ceiling</t>
  </si>
  <si>
    <t>Curtains and track mounted within ceiling upstand detail</t>
  </si>
  <si>
    <t>Blind mounted within reveal.</t>
  </si>
  <si>
    <t>Blind mounted within reveal</t>
  </si>
  <si>
    <t>Mounting Detail</t>
  </si>
  <si>
    <t>Bedroom 3 (window)</t>
  </si>
  <si>
    <t>Bedroom 3 (door)</t>
  </si>
  <si>
    <t xml:space="preserve">Roller blind </t>
  </si>
  <si>
    <t xml:space="preserve">Single curtain track </t>
  </si>
  <si>
    <t>NOTE - outer track (window side) to be split into 2 tracks of 3690 each)</t>
  </si>
  <si>
    <t>AXM Ref</t>
  </si>
  <si>
    <t>NOTES</t>
  </si>
  <si>
    <t>Project Name: One St Brelade - Penthouse</t>
  </si>
  <si>
    <t>Project Ref: 3003</t>
  </si>
  <si>
    <t>Window Treatment Schedule ref 3003_802</t>
  </si>
  <si>
    <t>Revision</t>
  </si>
  <si>
    <t>All sizes are approximate and must be site measured by supplier prior to order placement</t>
  </si>
  <si>
    <t>Approx Size</t>
  </si>
  <si>
    <t>Width (mm)</t>
  </si>
  <si>
    <t>Drop (mm)</t>
  </si>
  <si>
    <t>Placement</t>
  </si>
  <si>
    <t>Header</t>
  </si>
  <si>
    <t>Operation</t>
  </si>
  <si>
    <t>Lining</t>
  </si>
  <si>
    <t xml:space="preserve">Pole / Track Type </t>
  </si>
  <si>
    <t>Electric</t>
  </si>
  <si>
    <t>Unlined (voile)</t>
  </si>
  <si>
    <t>Blackout</t>
  </si>
  <si>
    <t>Blind mounted within window reveal</t>
  </si>
  <si>
    <t>Solar shade</t>
  </si>
  <si>
    <t>Lined</t>
  </si>
  <si>
    <t>Stack</t>
  </si>
  <si>
    <t>Single - staircase side</t>
  </si>
  <si>
    <t>Single - hallway side</t>
  </si>
  <si>
    <t>Single - room side</t>
  </si>
  <si>
    <t>Single - curve side</t>
  </si>
  <si>
    <t>Central split - stack either side</t>
  </si>
  <si>
    <t>Single - stack opposite side</t>
  </si>
  <si>
    <t>Single - stack living room side</t>
  </si>
  <si>
    <t>Single - sink side</t>
  </si>
  <si>
    <t>Ripplefold  heading</t>
  </si>
  <si>
    <t>Lutron ripplefold track</t>
  </si>
  <si>
    <t>A - 04.07.22 - First Issue</t>
  </si>
  <si>
    <t>Fascia panel required</t>
  </si>
  <si>
    <t>To be read in conjunction with EMI window treatment plan 3003_P006</t>
  </si>
  <si>
    <t>Price excl. fabric</t>
  </si>
  <si>
    <t>Fabric @ £65 per metre</t>
  </si>
  <si>
    <t>Total</t>
  </si>
  <si>
    <t>ripplefold tape</t>
  </si>
  <si>
    <t>£10 per m</t>
  </si>
  <si>
    <t>x 2.65</t>
  </si>
  <si>
    <t>cost</t>
  </si>
  <si>
    <t>Fabric req (based on 130cm width)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</si>
</sst>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>
    <font>
      <sz val="12"/>
      <color theme="1"/>
      <name val="Calibri"/>
      <family val="2"/>
      <scheme val="minor"/>
    </font>
    <font>
      <sz val="16"/>
      <color theme="1"/>
      <name val="Avenir Light"/>
      <family val="2"/>
    </font>
    <font>
      <sz val="16"/>
      <color theme="1"/>
      <name val="Avenir Book"/>
      <family val="2"/>
    </font>
    <font>
      <sz val="12"/>
      <color theme="0"/>
      <name val="Avenir Book"/>
      <family val="2"/>
    </font>
    <font>
      <sz val="12"/>
      <color theme="1"/>
      <name val="Avenir Book"/>
      <family val="2"/>
    </font>
    <font>
      <sz val="11"/>
      <color theme="0"/>
      <name val="Avenir Book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9A297"/>
        <bgColor indexed="64"/>
      </patternFill>
    </fill>
  </fills>
  <borders count="13">
    <border>
      <left/>
      <right/>
      <top/>
      <bottom/>
      <diagonal/>
    </border>
    <border>
      <left style="thin">
        <color rgb="FF8E877C"/>
      </left>
      <right style="thin">
        <color rgb="FF8E877C"/>
      </right>
      <top style="thin">
        <color rgb="FF8E877C"/>
      </top>
      <bottom style="thin">
        <color rgb="FF8E877C"/>
      </bottom>
      <diagonal/>
    </border>
    <border>
      <left style="thin">
        <color rgb="FF8E877C"/>
      </left>
      <right style="thin">
        <color rgb="FF8E877C"/>
      </right>
      <top style="thin">
        <color rgb="FF8E877C"/>
      </top>
      <bottom/>
      <diagonal/>
    </border>
    <border>
      <left style="thin">
        <color rgb="FF8E877C"/>
      </left>
      <right style="thin">
        <color rgb="FF8E877C"/>
      </right>
      <top/>
      <bottom style="thin">
        <color rgb="FF8E877C"/>
      </bottom>
      <diagonal/>
    </border>
    <border>
      <left style="thin">
        <color rgb="FF8E877C"/>
      </left>
      <right/>
      <top style="thin">
        <color rgb="FF8E877C"/>
      </top>
      <bottom style="thin">
        <color rgb="FF8E877C"/>
      </bottom>
      <diagonal/>
    </border>
    <border>
      <left/>
      <right/>
      <top style="thin">
        <color rgb="FF8E877C"/>
      </top>
      <bottom style="thin">
        <color rgb="FF8E877C"/>
      </bottom>
      <diagonal/>
    </border>
    <border>
      <left/>
      <right style="thin">
        <color rgb="FF8E877C"/>
      </right>
      <top style="thin">
        <color rgb="FF8E877C"/>
      </top>
      <bottom/>
      <diagonal/>
    </border>
    <border>
      <left/>
      <right style="thin">
        <color rgb="FF8E877C"/>
      </right>
      <top/>
      <bottom style="thin">
        <color rgb="FF8E877C"/>
      </bottom>
      <diagonal/>
    </border>
    <border>
      <left/>
      <right/>
      <top style="thin">
        <color rgb="FF8E877C"/>
      </top>
      <bottom/>
      <diagonal/>
    </border>
    <border>
      <left/>
      <right/>
      <top/>
      <bottom style="thin">
        <color rgb="FF8E877C"/>
      </bottom>
      <diagonal/>
    </border>
    <border>
      <left style="thin">
        <color rgb="FF8E877C"/>
      </left>
      <right/>
      <top style="thin">
        <color rgb="FF8E877C"/>
      </top>
      <bottom/>
      <diagonal/>
    </border>
    <border>
      <left style="thin">
        <color rgb="FF8E877C"/>
      </left>
      <right/>
      <top/>
      <bottom style="thin">
        <color rgb="FF8E877C"/>
      </bottom>
      <diagonal/>
    </border>
    <border>
      <left style="thin">
        <color rgb="FF8E877C"/>
      </left>
      <right style="thin">
        <color rgb="FF8E877C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4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0" fillId="0" borderId="0" xfId="0" applyNumberFormat="1"/>
    <xf numFmtId="2" fontId="0" fillId="0" borderId="0" xfId="0" applyNumberFormat="1"/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164" fontId="6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44" fontId="0" fillId="0" borderId="0" xfId="1" applyFont="1"/>
    <xf numFmtId="164" fontId="8" fillId="0" borderId="0" xfId="0" applyNumberFormat="1" applyFont="1"/>
    <xf numFmtId="164" fontId="9" fillId="0" borderId="0" xfId="0" applyNumberFormat="1" applyFont="1"/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279790</xdr:colOff>
      <xdr:row>0</xdr:row>
      <xdr:rowOff>805060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9E10A5-0095-8649-BB00-5F3F4C11EE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216" t="20005" r="6104" b="20890"/>
        <a:stretch/>
      </xdr:blipFill>
      <xdr:spPr>
        <a:xfrm>
          <a:off x="0" y="0"/>
          <a:ext cx="4649874" cy="805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5114B-52BF-104C-851D-4695BD6450C0}">
  <sheetPr>
    <pageSetUpPr fitToPage="1"/>
  </sheetPr>
  <dimension ref="A1:Q33"/>
  <sheetViews>
    <sheetView tabSelected="1" topLeftCell="A15" zoomScale="89" workbookViewId="0">
      <selection activeCell="L28" sqref="L28"/>
    </sheetView>
  </sheetViews>
  <sheetFormatPr defaultColWidth="11" defaultRowHeight="15.75"/>
  <cols>
    <col min="1" max="1" width="16.375" customWidth="1"/>
    <col min="2" max="2" width="23.875" customWidth="1"/>
    <col min="3" max="3" width="17.25" customWidth="1"/>
    <col min="4" max="4" width="24.625" customWidth="1"/>
    <col min="5" max="5" width="23.75" customWidth="1"/>
    <col min="6" max="6" width="20.5" customWidth="1"/>
    <col min="7" max="7" width="19.875" customWidth="1"/>
    <col min="8" max="8" width="12.625" customWidth="1"/>
    <col min="9" max="10" width="12.375" customWidth="1"/>
    <col min="11" max="11" width="28.375" customWidth="1"/>
    <col min="12" max="12" width="11" style="14"/>
    <col min="13" max="14" width="11" style="10"/>
    <col min="15" max="16" width="11" style="18"/>
  </cols>
  <sheetData>
    <row r="1" spans="1:17" ht="66.95" customHeight="1"/>
    <row r="3" spans="1:17" ht="20.25">
      <c r="A3" s="1" t="s">
        <v>45</v>
      </c>
      <c r="I3" s="5" t="s">
        <v>46</v>
      </c>
      <c r="J3" s="5"/>
      <c r="K3" s="5" t="s">
        <v>73</v>
      </c>
    </row>
    <row r="4" spans="1:17" ht="20.25">
      <c r="A4" s="2" t="s">
        <v>43</v>
      </c>
    </row>
    <row r="5" spans="1:17" ht="20.25">
      <c r="A5" s="2" t="s">
        <v>44</v>
      </c>
    </row>
    <row r="7" spans="1:17" ht="15.95" customHeight="1">
      <c r="A7" s="31" t="s">
        <v>41</v>
      </c>
      <c r="B7" s="31" t="s">
        <v>25</v>
      </c>
      <c r="C7" s="31" t="s">
        <v>26</v>
      </c>
      <c r="D7" s="31" t="s">
        <v>52</v>
      </c>
      <c r="E7" s="33" t="s">
        <v>35</v>
      </c>
      <c r="F7" s="34"/>
      <c r="G7" s="37" t="s">
        <v>62</v>
      </c>
      <c r="H7" s="35" t="s">
        <v>53</v>
      </c>
      <c r="I7" s="41" t="s">
        <v>48</v>
      </c>
      <c r="J7" s="41"/>
      <c r="K7" s="31" t="s">
        <v>54</v>
      </c>
      <c r="L7" s="39" t="s">
        <v>83</v>
      </c>
      <c r="M7" s="19" t="s">
        <v>77</v>
      </c>
      <c r="N7" s="11"/>
      <c r="P7" s="21" t="s">
        <v>76</v>
      </c>
      <c r="Q7" s="21" t="s">
        <v>78</v>
      </c>
    </row>
    <row r="8" spans="1:17" ht="38.25" customHeight="1">
      <c r="A8" s="32"/>
      <c r="B8" s="32"/>
      <c r="C8" s="32"/>
      <c r="D8" s="32"/>
      <c r="E8" s="6" t="s">
        <v>51</v>
      </c>
      <c r="F8" s="3" t="s">
        <v>55</v>
      </c>
      <c r="G8" s="38"/>
      <c r="H8" s="36"/>
      <c r="I8" s="3" t="s">
        <v>49</v>
      </c>
      <c r="J8" s="3" t="s">
        <v>50</v>
      </c>
      <c r="K8" s="32"/>
      <c r="L8" s="40"/>
      <c r="M8" s="20"/>
      <c r="N8" s="12" t="s">
        <v>79</v>
      </c>
      <c r="O8" s="18" t="s">
        <v>82</v>
      </c>
      <c r="P8" s="22"/>
      <c r="Q8" s="22"/>
    </row>
    <row r="9" spans="1:17" ht="27.95" customHeight="1">
      <c r="A9" s="7" t="s">
        <v>22</v>
      </c>
      <c r="B9" s="7" t="s">
        <v>23</v>
      </c>
      <c r="C9" s="23" t="s">
        <v>27</v>
      </c>
      <c r="D9" s="23"/>
      <c r="E9" s="23"/>
      <c r="F9" s="23"/>
      <c r="G9" s="23"/>
      <c r="H9" s="23"/>
      <c r="I9" s="23"/>
      <c r="J9" s="23"/>
      <c r="K9" s="23"/>
      <c r="N9" s="10" t="s">
        <v>80</v>
      </c>
      <c r="P9" s="9" t="s">
        <v>81</v>
      </c>
      <c r="Q9" s="16"/>
    </row>
    <row r="10" spans="1:17" ht="27.95" customHeight="1">
      <c r="A10" s="7" t="s">
        <v>0</v>
      </c>
      <c r="B10" s="7" t="s">
        <v>24</v>
      </c>
      <c r="C10" s="23" t="s">
        <v>27</v>
      </c>
      <c r="D10" s="23"/>
      <c r="E10" s="23"/>
      <c r="F10" s="23"/>
      <c r="G10" s="23"/>
      <c r="H10" s="23"/>
      <c r="I10" s="23"/>
      <c r="J10" s="23"/>
      <c r="K10" s="23"/>
      <c r="P10" s="13"/>
      <c r="Q10" s="16"/>
    </row>
    <row r="11" spans="1:17" ht="27.95" customHeight="1">
      <c r="A11" s="7" t="s">
        <v>1</v>
      </c>
      <c r="B11" s="7" t="s">
        <v>2</v>
      </c>
      <c r="C11" s="7" t="s">
        <v>39</v>
      </c>
      <c r="D11" s="7" t="s">
        <v>71</v>
      </c>
      <c r="E11" s="7" t="s">
        <v>31</v>
      </c>
      <c r="F11" s="7" t="s">
        <v>72</v>
      </c>
      <c r="G11" s="7" t="s">
        <v>63</v>
      </c>
      <c r="H11" s="7" t="s">
        <v>56</v>
      </c>
      <c r="I11" s="7">
        <v>5200</v>
      </c>
      <c r="J11" s="7">
        <v>2400</v>
      </c>
      <c r="K11" s="7" t="s">
        <v>57</v>
      </c>
      <c r="L11" s="14">
        <v>25</v>
      </c>
      <c r="M11" s="10">
        <f>L11*65</f>
        <v>1625</v>
      </c>
      <c r="N11" s="10">
        <f>SUM(L11*10)</f>
        <v>250</v>
      </c>
      <c r="O11" s="18">
        <v>294.8</v>
      </c>
      <c r="P11" s="13">
        <f>SUM(O11*2.65)</f>
        <v>781.22</v>
      </c>
      <c r="Q11" s="16">
        <f>SUM(M11+N11+P11)</f>
        <v>2656.2200000000003</v>
      </c>
    </row>
    <row r="12" spans="1:17" ht="27.95" customHeight="1">
      <c r="A12" s="7" t="s">
        <v>3</v>
      </c>
      <c r="B12" s="7" t="s">
        <v>36</v>
      </c>
      <c r="C12" s="7" t="s">
        <v>38</v>
      </c>
      <c r="D12" s="7" t="s">
        <v>74</v>
      </c>
      <c r="E12" s="7" t="s">
        <v>59</v>
      </c>
      <c r="F12" s="7" t="s">
        <v>27</v>
      </c>
      <c r="G12" s="7" t="s">
        <v>27</v>
      </c>
      <c r="H12" s="7" t="s">
        <v>56</v>
      </c>
      <c r="I12" s="7">
        <v>1030</v>
      </c>
      <c r="J12" s="7">
        <v>2100</v>
      </c>
      <c r="K12" s="7" t="s">
        <v>58</v>
      </c>
      <c r="P12" s="13"/>
      <c r="Q12" s="16">
        <f t="shared" ref="Q12:Q28" si="0">SUM(M12+N12+P12)</f>
        <v>0</v>
      </c>
    </row>
    <row r="13" spans="1:17" ht="27.95" customHeight="1">
      <c r="A13" s="7" t="s">
        <v>3</v>
      </c>
      <c r="B13" s="7" t="s">
        <v>36</v>
      </c>
      <c r="C13" s="7" t="s">
        <v>39</v>
      </c>
      <c r="D13" s="7" t="s">
        <v>71</v>
      </c>
      <c r="E13" s="7" t="s">
        <v>31</v>
      </c>
      <c r="F13" s="7" t="s">
        <v>72</v>
      </c>
      <c r="G13" s="7" t="s">
        <v>64</v>
      </c>
      <c r="H13" s="7" t="s">
        <v>56</v>
      </c>
      <c r="I13" s="7">
        <v>1530</v>
      </c>
      <c r="J13" s="7">
        <v>2400</v>
      </c>
      <c r="K13" s="7" t="s">
        <v>57</v>
      </c>
      <c r="L13" s="14">
        <v>9</v>
      </c>
      <c r="M13" s="10">
        <f>L13*65</f>
        <v>585</v>
      </c>
      <c r="N13" s="10">
        <f t="shared" ref="N13:N27" si="1">SUM(L13*10)</f>
        <v>90</v>
      </c>
      <c r="O13" s="18">
        <v>94.8</v>
      </c>
      <c r="P13" s="13">
        <f t="shared" ref="P13:P28" si="2">SUM(O13*2.65)</f>
        <v>251.21999999999997</v>
      </c>
      <c r="Q13" s="16">
        <f t="shared" si="0"/>
        <v>926.22</v>
      </c>
    </row>
    <row r="14" spans="1:17" ht="27.95" customHeight="1">
      <c r="A14" s="7" t="s">
        <v>4</v>
      </c>
      <c r="B14" s="7" t="s">
        <v>37</v>
      </c>
      <c r="C14" s="7" t="s">
        <v>38</v>
      </c>
      <c r="D14" s="7" t="s">
        <v>74</v>
      </c>
      <c r="E14" s="7" t="s">
        <v>59</v>
      </c>
      <c r="F14" s="7" t="s">
        <v>27</v>
      </c>
      <c r="G14" s="7" t="s">
        <v>27</v>
      </c>
      <c r="H14" s="7" t="s">
        <v>56</v>
      </c>
      <c r="I14" s="7">
        <v>1750</v>
      </c>
      <c r="J14" s="7">
        <v>2600</v>
      </c>
      <c r="K14" s="7" t="s">
        <v>58</v>
      </c>
      <c r="O14" s="18">
        <v>0</v>
      </c>
      <c r="P14" s="13">
        <f t="shared" si="2"/>
        <v>0</v>
      </c>
      <c r="Q14" s="16">
        <f t="shared" si="0"/>
        <v>0</v>
      </c>
    </row>
    <row r="15" spans="1:17" ht="27.95" customHeight="1">
      <c r="A15" s="7" t="s">
        <v>4</v>
      </c>
      <c r="B15" s="7" t="s">
        <v>37</v>
      </c>
      <c r="C15" s="7" t="s">
        <v>39</v>
      </c>
      <c r="D15" s="7" t="s">
        <v>71</v>
      </c>
      <c r="E15" s="7" t="s">
        <v>31</v>
      </c>
      <c r="F15" s="7" t="s">
        <v>72</v>
      </c>
      <c r="G15" s="7" t="s">
        <v>65</v>
      </c>
      <c r="H15" s="7" t="s">
        <v>56</v>
      </c>
      <c r="I15" s="7">
        <v>2700</v>
      </c>
      <c r="J15" s="7">
        <v>2400</v>
      </c>
      <c r="K15" s="7" t="s">
        <v>57</v>
      </c>
      <c r="L15" s="14">
        <v>14</v>
      </c>
      <c r="M15" s="10">
        <f t="shared" ref="M15:M27" si="3">L15*65</f>
        <v>910</v>
      </c>
      <c r="N15" s="10">
        <f t="shared" si="1"/>
        <v>140</v>
      </c>
      <c r="O15" s="18">
        <v>94.8</v>
      </c>
      <c r="P15" s="13">
        <f t="shared" si="2"/>
        <v>251.21999999999997</v>
      </c>
      <c r="Q15" s="16">
        <f t="shared" si="0"/>
        <v>1301.22</v>
      </c>
    </row>
    <row r="16" spans="1:17" ht="27.95" customHeight="1">
      <c r="A16" s="7" t="s">
        <v>5</v>
      </c>
      <c r="B16" s="7" t="s">
        <v>6</v>
      </c>
      <c r="C16" s="7" t="s">
        <v>28</v>
      </c>
      <c r="D16" s="7" t="s">
        <v>74</v>
      </c>
      <c r="E16" s="7" t="s">
        <v>34</v>
      </c>
      <c r="F16" s="7" t="s">
        <v>27</v>
      </c>
      <c r="G16" s="7" t="s">
        <v>27</v>
      </c>
      <c r="H16" s="7" t="s">
        <v>56</v>
      </c>
      <c r="I16" s="7">
        <v>1250</v>
      </c>
      <c r="J16" s="7">
        <v>2600</v>
      </c>
      <c r="K16" s="7" t="s">
        <v>60</v>
      </c>
      <c r="O16" s="18">
        <v>0</v>
      </c>
      <c r="P16" s="13">
        <f t="shared" si="2"/>
        <v>0</v>
      </c>
      <c r="Q16" s="16">
        <f t="shared" si="0"/>
        <v>0</v>
      </c>
    </row>
    <row r="17" spans="1:17" ht="27.95" customHeight="1">
      <c r="A17" s="7" t="s">
        <v>7</v>
      </c>
      <c r="B17" s="7" t="s">
        <v>8</v>
      </c>
      <c r="C17" s="7" t="s">
        <v>28</v>
      </c>
      <c r="D17" s="7" t="s">
        <v>74</v>
      </c>
      <c r="E17" s="7" t="s">
        <v>34</v>
      </c>
      <c r="F17" s="7" t="s">
        <v>27</v>
      </c>
      <c r="G17" s="7" t="s">
        <v>27</v>
      </c>
      <c r="H17" s="7" t="s">
        <v>56</v>
      </c>
      <c r="I17" s="7">
        <v>1250</v>
      </c>
      <c r="J17" s="7">
        <v>2600</v>
      </c>
      <c r="K17" s="7" t="s">
        <v>58</v>
      </c>
      <c r="O17" s="18">
        <v>0</v>
      </c>
      <c r="P17" s="13">
        <f t="shared" si="2"/>
        <v>0</v>
      </c>
      <c r="Q17" s="16">
        <f t="shared" si="0"/>
        <v>0</v>
      </c>
    </row>
    <row r="18" spans="1:17" ht="27.95" customHeight="1">
      <c r="A18" s="24" t="s">
        <v>9</v>
      </c>
      <c r="B18" s="24" t="s">
        <v>15</v>
      </c>
      <c r="C18" s="24" t="s">
        <v>29</v>
      </c>
      <c r="D18" s="24" t="s">
        <v>71</v>
      </c>
      <c r="E18" s="24" t="s">
        <v>32</v>
      </c>
      <c r="F18" s="24" t="s">
        <v>72</v>
      </c>
      <c r="G18" s="24" t="s">
        <v>66</v>
      </c>
      <c r="H18" s="24" t="s">
        <v>56</v>
      </c>
      <c r="I18" s="24">
        <v>3600</v>
      </c>
      <c r="J18" s="24">
        <v>2600</v>
      </c>
      <c r="K18" s="7" t="s">
        <v>57</v>
      </c>
      <c r="L18" s="14">
        <v>21</v>
      </c>
      <c r="M18" s="10">
        <f t="shared" si="3"/>
        <v>1365</v>
      </c>
      <c r="N18" s="10">
        <f t="shared" si="1"/>
        <v>210</v>
      </c>
      <c r="O18" s="18">
        <v>211.6</v>
      </c>
      <c r="P18" s="13">
        <f t="shared" si="2"/>
        <v>560.74</v>
      </c>
      <c r="Q18" s="16">
        <f t="shared" si="0"/>
        <v>2135.7399999999998</v>
      </c>
    </row>
    <row r="19" spans="1:17" ht="27.95" customHeight="1">
      <c r="A19" s="25"/>
      <c r="B19" s="25"/>
      <c r="C19" s="25"/>
      <c r="D19" s="25"/>
      <c r="E19" s="25"/>
      <c r="F19" s="25"/>
      <c r="G19" s="30"/>
      <c r="H19" s="25"/>
      <c r="I19" s="25"/>
      <c r="J19" s="25"/>
      <c r="K19" s="7" t="s">
        <v>58</v>
      </c>
      <c r="L19" s="14">
        <v>21</v>
      </c>
      <c r="M19" s="10">
        <f t="shared" si="3"/>
        <v>1365</v>
      </c>
      <c r="N19" s="10">
        <f t="shared" si="1"/>
        <v>210</v>
      </c>
      <c r="O19" s="18">
        <v>513.6</v>
      </c>
      <c r="P19" s="13">
        <f t="shared" si="2"/>
        <v>1361.04</v>
      </c>
      <c r="Q19" s="16">
        <f t="shared" si="0"/>
        <v>2936.04</v>
      </c>
    </row>
    <row r="20" spans="1:17" ht="27.95" customHeight="1">
      <c r="A20" s="24" t="s">
        <v>10</v>
      </c>
      <c r="B20" s="24" t="s">
        <v>11</v>
      </c>
      <c r="C20" s="24" t="s">
        <v>29</v>
      </c>
      <c r="D20" s="24" t="s">
        <v>71</v>
      </c>
      <c r="E20" s="24" t="s">
        <v>32</v>
      </c>
      <c r="F20" s="26" t="s">
        <v>72</v>
      </c>
      <c r="G20" s="7" t="s">
        <v>67</v>
      </c>
      <c r="H20" s="28" t="s">
        <v>56</v>
      </c>
      <c r="I20" s="7">
        <v>7700</v>
      </c>
      <c r="J20" s="24">
        <v>2600</v>
      </c>
      <c r="K20" s="4" t="s">
        <v>61</v>
      </c>
      <c r="L20" s="15">
        <v>38</v>
      </c>
      <c r="M20" s="10">
        <f t="shared" si="3"/>
        <v>2470</v>
      </c>
      <c r="N20" s="10">
        <f t="shared" si="1"/>
        <v>380</v>
      </c>
      <c r="O20" s="18">
        <v>1150.8</v>
      </c>
      <c r="P20" s="13">
        <f t="shared" si="2"/>
        <v>3049.62</v>
      </c>
      <c r="Q20" s="16">
        <f t="shared" si="0"/>
        <v>5899.62</v>
      </c>
    </row>
    <row r="21" spans="1:17" ht="51" customHeight="1">
      <c r="A21" s="25"/>
      <c r="B21" s="25"/>
      <c r="C21" s="25"/>
      <c r="D21" s="25"/>
      <c r="E21" s="25"/>
      <c r="F21" s="27"/>
      <c r="G21" s="7" t="s">
        <v>68</v>
      </c>
      <c r="H21" s="29"/>
      <c r="I21" s="8" t="s">
        <v>40</v>
      </c>
      <c r="J21" s="25"/>
      <c r="K21" s="7" t="s">
        <v>57</v>
      </c>
      <c r="L21" s="14">
        <v>38</v>
      </c>
      <c r="M21" s="10">
        <f t="shared" si="3"/>
        <v>2470</v>
      </c>
      <c r="N21" s="10">
        <f t="shared" si="1"/>
        <v>380</v>
      </c>
      <c r="O21" s="18">
        <v>491.6</v>
      </c>
      <c r="P21" s="13">
        <f t="shared" si="2"/>
        <v>1302.74</v>
      </c>
      <c r="Q21" s="16">
        <f t="shared" si="0"/>
        <v>4152.74</v>
      </c>
    </row>
    <row r="22" spans="1:17" ht="27.95" customHeight="1">
      <c r="A22" s="24" t="s">
        <v>12</v>
      </c>
      <c r="B22" s="24" t="s">
        <v>11</v>
      </c>
      <c r="C22" s="24" t="s">
        <v>29</v>
      </c>
      <c r="D22" s="24" t="s">
        <v>71</v>
      </c>
      <c r="E22" s="24" t="s">
        <v>32</v>
      </c>
      <c r="F22" s="26" t="s">
        <v>72</v>
      </c>
      <c r="G22" s="24" t="s">
        <v>69</v>
      </c>
      <c r="H22" s="24" t="s">
        <v>56</v>
      </c>
      <c r="I22" s="24">
        <v>5250</v>
      </c>
      <c r="J22" s="24">
        <v>2600</v>
      </c>
      <c r="K22" s="4" t="s">
        <v>61</v>
      </c>
      <c r="L22" s="14">
        <v>27</v>
      </c>
      <c r="M22" s="10">
        <f t="shared" si="3"/>
        <v>1755</v>
      </c>
      <c r="N22" s="10">
        <f t="shared" si="1"/>
        <v>270</v>
      </c>
      <c r="O22" s="18">
        <v>612.4</v>
      </c>
      <c r="P22" s="13">
        <f t="shared" si="2"/>
        <v>1622.86</v>
      </c>
      <c r="Q22" s="16">
        <f t="shared" si="0"/>
        <v>3647.8599999999997</v>
      </c>
    </row>
    <row r="23" spans="1:17" ht="27.95" customHeight="1">
      <c r="A23" s="25"/>
      <c r="B23" s="25"/>
      <c r="C23" s="25"/>
      <c r="D23" s="25"/>
      <c r="E23" s="25"/>
      <c r="F23" s="27"/>
      <c r="G23" s="25"/>
      <c r="H23" s="25"/>
      <c r="I23" s="25"/>
      <c r="J23" s="25"/>
      <c r="K23" s="7" t="s">
        <v>57</v>
      </c>
      <c r="L23" s="14">
        <v>27</v>
      </c>
      <c r="M23" s="10">
        <f t="shared" si="3"/>
        <v>1755</v>
      </c>
      <c r="N23" s="10">
        <f t="shared" si="1"/>
        <v>270</v>
      </c>
      <c r="O23" s="18">
        <v>340.4</v>
      </c>
      <c r="P23" s="13">
        <f t="shared" si="2"/>
        <v>902.06</v>
      </c>
      <c r="Q23" s="16">
        <f t="shared" si="0"/>
        <v>2927.06</v>
      </c>
    </row>
    <row r="24" spans="1:17" ht="27.95" customHeight="1">
      <c r="A24" s="24" t="s">
        <v>13</v>
      </c>
      <c r="B24" s="24" t="s">
        <v>14</v>
      </c>
      <c r="C24" s="24" t="s">
        <v>29</v>
      </c>
      <c r="D24" s="24" t="s">
        <v>71</v>
      </c>
      <c r="E24" s="24" t="s">
        <v>32</v>
      </c>
      <c r="F24" s="26" t="s">
        <v>72</v>
      </c>
      <c r="G24" s="24" t="s">
        <v>66</v>
      </c>
      <c r="H24" s="24" t="s">
        <v>56</v>
      </c>
      <c r="I24" s="24">
        <v>3600</v>
      </c>
      <c r="J24" s="24">
        <v>2600</v>
      </c>
      <c r="K24" s="7" t="s">
        <v>57</v>
      </c>
      <c r="L24" s="14">
        <v>21</v>
      </c>
      <c r="M24" s="10">
        <f t="shared" si="3"/>
        <v>1365</v>
      </c>
      <c r="N24" s="10">
        <f t="shared" si="1"/>
        <v>210</v>
      </c>
      <c r="O24" s="18">
        <v>211.6</v>
      </c>
      <c r="P24" s="13">
        <f t="shared" si="2"/>
        <v>560.74</v>
      </c>
      <c r="Q24" s="16">
        <f t="shared" si="0"/>
        <v>2135.7399999999998</v>
      </c>
    </row>
    <row r="25" spans="1:17" ht="27.95" customHeight="1">
      <c r="A25" s="25"/>
      <c r="B25" s="25"/>
      <c r="C25" s="25"/>
      <c r="D25" s="25"/>
      <c r="E25" s="25"/>
      <c r="F25" s="27"/>
      <c r="G25" s="30"/>
      <c r="H25" s="25"/>
      <c r="I25" s="25"/>
      <c r="J25" s="25"/>
      <c r="K25" s="7" t="s">
        <v>58</v>
      </c>
      <c r="L25" s="14">
        <v>21</v>
      </c>
      <c r="M25" s="10">
        <f t="shared" si="3"/>
        <v>1365</v>
      </c>
      <c r="N25" s="10">
        <f t="shared" si="1"/>
        <v>210</v>
      </c>
      <c r="O25" s="18">
        <v>513.6</v>
      </c>
      <c r="P25" s="13">
        <f t="shared" si="2"/>
        <v>1361.04</v>
      </c>
      <c r="Q25" s="16">
        <f t="shared" si="0"/>
        <v>2936.04</v>
      </c>
    </row>
    <row r="26" spans="1:17" ht="27.95" customHeight="1">
      <c r="A26" s="7" t="s">
        <v>16</v>
      </c>
      <c r="B26" s="7" t="s">
        <v>17</v>
      </c>
      <c r="C26" s="7" t="s">
        <v>28</v>
      </c>
      <c r="D26" s="7" t="s">
        <v>74</v>
      </c>
      <c r="E26" s="7" t="s">
        <v>33</v>
      </c>
      <c r="F26" s="7" t="s">
        <v>27</v>
      </c>
      <c r="G26" s="7" t="s">
        <v>27</v>
      </c>
      <c r="H26" s="7" t="s">
        <v>56</v>
      </c>
      <c r="I26" s="7">
        <v>1250</v>
      </c>
      <c r="J26" s="7">
        <v>2600</v>
      </c>
      <c r="K26" s="7" t="s">
        <v>58</v>
      </c>
      <c r="O26" s="18">
        <v>0</v>
      </c>
      <c r="P26" s="13">
        <f t="shared" si="2"/>
        <v>0</v>
      </c>
      <c r="Q26" s="16">
        <f t="shared" si="0"/>
        <v>0</v>
      </c>
    </row>
    <row r="27" spans="1:17" ht="27.95" customHeight="1">
      <c r="A27" s="7" t="s">
        <v>18</v>
      </c>
      <c r="B27" s="7" t="s">
        <v>19</v>
      </c>
      <c r="C27" s="7" t="s">
        <v>30</v>
      </c>
      <c r="D27" s="7" t="s">
        <v>71</v>
      </c>
      <c r="E27" s="7" t="s">
        <v>31</v>
      </c>
      <c r="F27" s="7" t="s">
        <v>72</v>
      </c>
      <c r="G27" s="7" t="s">
        <v>70</v>
      </c>
      <c r="H27" s="7" t="s">
        <v>56</v>
      </c>
      <c r="I27" s="7">
        <v>1250</v>
      </c>
      <c r="J27" s="7">
        <v>2600</v>
      </c>
      <c r="K27" s="7" t="s">
        <v>57</v>
      </c>
      <c r="L27" s="14">
        <v>9</v>
      </c>
      <c r="M27" s="10">
        <f t="shared" si="3"/>
        <v>585</v>
      </c>
      <c r="N27" s="10">
        <f t="shared" si="1"/>
        <v>90</v>
      </c>
      <c r="O27" s="18">
        <v>94.8</v>
      </c>
      <c r="P27" s="13">
        <f t="shared" si="2"/>
        <v>251.21999999999997</v>
      </c>
      <c r="Q27" s="16">
        <f t="shared" si="0"/>
        <v>926.22</v>
      </c>
    </row>
    <row r="28" spans="1:17" ht="27.95" customHeight="1">
      <c r="A28" s="7" t="s">
        <v>20</v>
      </c>
      <c r="B28" s="7" t="s">
        <v>21</v>
      </c>
      <c r="C28" s="7" t="s">
        <v>28</v>
      </c>
      <c r="D28" s="7" t="s">
        <v>74</v>
      </c>
      <c r="E28" s="7" t="s">
        <v>34</v>
      </c>
      <c r="F28" s="7" t="s">
        <v>27</v>
      </c>
      <c r="G28" s="7" t="s">
        <v>27</v>
      </c>
      <c r="H28" s="7" t="s">
        <v>56</v>
      </c>
      <c r="I28" s="7">
        <v>650</v>
      </c>
      <c r="J28" s="7">
        <v>1200</v>
      </c>
      <c r="K28" s="7" t="s">
        <v>60</v>
      </c>
      <c r="O28" s="18">
        <v>0</v>
      </c>
      <c r="P28" s="13">
        <f t="shared" si="2"/>
        <v>0</v>
      </c>
      <c r="Q28" s="16">
        <f t="shared" si="0"/>
        <v>0</v>
      </c>
    </row>
    <row r="29" spans="1:17">
      <c r="P29" s="13"/>
      <c r="Q29" s="16"/>
    </row>
    <row r="30" spans="1:17">
      <c r="P30" s="13"/>
      <c r="Q30" s="17">
        <f>SUM(Q10:Q27)</f>
        <v>32580.720000000008</v>
      </c>
    </row>
    <row r="31" spans="1:17">
      <c r="A31" t="s">
        <v>42</v>
      </c>
    </row>
    <row r="32" spans="1:17">
      <c r="A32" t="s">
        <v>47</v>
      </c>
    </row>
    <row r="33" spans="1:1">
      <c r="A33" t="s">
        <v>75</v>
      </c>
    </row>
  </sheetData>
  <mergeCells count="53">
    <mergeCell ref="K7:K8"/>
    <mergeCell ref="G7:G8"/>
    <mergeCell ref="L7:L8"/>
    <mergeCell ref="I7:J7"/>
    <mergeCell ref="C9:K9"/>
    <mergeCell ref="C7:C8"/>
    <mergeCell ref="G18:G19"/>
    <mergeCell ref="A7:A8"/>
    <mergeCell ref="D7:D8"/>
    <mergeCell ref="E7:F7"/>
    <mergeCell ref="H7:H8"/>
    <mergeCell ref="B7:B8"/>
    <mergeCell ref="C18:C19"/>
    <mergeCell ref="D18:D19"/>
    <mergeCell ref="E18:E19"/>
    <mergeCell ref="B18:B19"/>
    <mergeCell ref="A18:A19"/>
    <mergeCell ref="B20:B21"/>
    <mergeCell ref="A22:A23"/>
    <mergeCell ref="B22:B23"/>
    <mergeCell ref="F24:F25"/>
    <mergeCell ref="G24:G25"/>
    <mergeCell ref="C20:C21"/>
    <mergeCell ref="E20:E21"/>
    <mergeCell ref="A20:A21"/>
    <mergeCell ref="A24:A25"/>
    <mergeCell ref="B24:B25"/>
    <mergeCell ref="C24:C25"/>
    <mergeCell ref="D24:D25"/>
    <mergeCell ref="E24:E25"/>
    <mergeCell ref="D20:D21"/>
    <mergeCell ref="F20:F21"/>
    <mergeCell ref="H24:H25"/>
    <mergeCell ref="I24:I25"/>
    <mergeCell ref="J24:J25"/>
    <mergeCell ref="J20:J21"/>
    <mergeCell ref="H20:H21"/>
    <mergeCell ref="M7:M8"/>
    <mergeCell ref="Q7:Q8"/>
    <mergeCell ref="P7:P8"/>
    <mergeCell ref="C10:K10"/>
    <mergeCell ref="H22:H23"/>
    <mergeCell ref="I22:I23"/>
    <mergeCell ref="J22:J23"/>
    <mergeCell ref="H18:H19"/>
    <mergeCell ref="I18:I19"/>
    <mergeCell ref="F22:F23"/>
    <mergeCell ref="G22:G23"/>
    <mergeCell ref="F18:F19"/>
    <mergeCell ref="C22:C23"/>
    <mergeCell ref="D22:D23"/>
    <mergeCell ref="E22:E23"/>
    <mergeCell ref="J18:J19"/>
  </mergeCells>
  <pageMargins left="0.7" right="0.7" top="0.75" bottom="0.75" header="0.3" footer="0.3"/>
  <pageSetup paperSize="9" scale="42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39dbf7-a5b3-4eeb-9dff-eb084b7b473e" xsi:nil="true"/>
    <lcf76f155ced4ddcb4097134ff3c332f xmlns="0dddf3cb-0bd4-4e55-ab2c-5abd4ce7580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7" ma:contentTypeDescription="Create a new document." ma:contentTypeScope="" ma:versionID="b1bf5eea9a6ab251f10e09f192ecef6a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5d29c333e2733b7e56312ebf3308b11e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9719905-ffc4-4668-8c42-235c86d2f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66602d6-7c9c-4484-a6ca-3fa3203fa698}" ma:internalName="TaxCatchAll" ma:showField="CatchAllData" ma:web="0939dbf7-a5b3-4eeb-9dff-eb084b7b47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139C12-DF27-4F7D-8AAE-D94B7FB8F1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C09027-03D7-44A2-93D3-0629E41CA046}">
  <ds:schemaRefs>
    <ds:schemaRef ds:uri="http://purl.org/dc/elements/1.1/"/>
    <ds:schemaRef ds:uri="04504f54-844e-44ae-be46-b76c6ec026fb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fee2fee6-7918-4256-9e3f-f29bde2ed8ee"/>
    <ds:schemaRef ds:uri="http://www.w3.org/XML/1998/namespace"/>
    <ds:schemaRef ds:uri="http://purl.org/dc/terms/"/>
    <ds:schemaRef ds:uri="0939dbf7-a5b3-4eeb-9dff-eb084b7b473e"/>
    <ds:schemaRef ds:uri="0dddf3cb-0bd4-4e55-ab2c-5abd4ce7580a"/>
  </ds:schemaRefs>
</ds:datastoreItem>
</file>

<file path=customXml/itemProps3.xml><?xml version="1.0" encoding="utf-8"?>
<ds:datastoreItem xmlns:ds="http://schemas.openxmlformats.org/officeDocument/2006/customXml" ds:itemID="{6E923687-72BA-4393-B978-654C55B6E3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08-11-2022</vt:lpstr>
      <vt:lpstr>'08-11-2022'!Print_Area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Leeana Taft</cp:lastModifiedBy>
  <cp:lastPrinted>2022-07-04T10:21:08Z</cp:lastPrinted>
  <dcterms:created xsi:type="dcterms:W3CDTF">2021-11-16T16:08:53Z</dcterms:created>
  <dcterms:modified xsi:type="dcterms:W3CDTF">2022-11-16T15:36:08Z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0x0101008F45AFCFF055A444938B9A13BBE75A35</vt:lpwstr>
  </property>
  <property fmtid="{D5CDD505-2E9C-101B-9397-08002B2CF9AE}" pid="3" name="MediaServiceImageTags">
    <vt:lpwstr/>
  </property>
</Properties>
</file>