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13_ncr:1_{B4EAFB5B-1864-442A-AED5-A9768E38EDAE}" xr6:coauthVersionLast="45" xr6:coauthVersionMax="45" xr10:uidLastSave="{00000000-0000-0000-0000-000000000000}"/>
  <bookViews>
    <workbookView xWindow="-27285" yWindow="1440" windowWidth="25875" windowHeight="138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0" i="1"/>
  <c r="E7" i="1" l="1"/>
  <c r="E14" i="1"/>
  <c r="E13" i="1"/>
  <c r="E12" i="1"/>
  <c r="E6" i="1"/>
  <c r="C18" i="1" l="1"/>
  <c r="C19" i="1" s="1"/>
</calcChain>
</file>

<file path=xl/sharedStrings.xml><?xml version="1.0" encoding="utf-8"?>
<sst xmlns="http://schemas.openxmlformats.org/spreadsheetml/2006/main" count="71" uniqueCount="41">
  <si>
    <t>LED-blade</t>
  </si>
  <si>
    <t>up-down white</t>
  </si>
  <si>
    <t>up-down RGB</t>
  </si>
  <si>
    <t>consumption (Watt)</t>
  </si>
  <si>
    <t>heat</t>
  </si>
  <si>
    <t>speaker</t>
  </si>
  <si>
    <t>motor screen</t>
  </si>
  <si>
    <t>motor roof</t>
  </si>
  <si>
    <t>span size</t>
  </si>
  <si>
    <t>colomno white</t>
  </si>
  <si>
    <t>colomno RGB</t>
  </si>
  <si>
    <t>passage height</t>
  </si>
  <si>
    <t># LED-blades</t>
  </si>
  <si>
    <t># screens</t>
  </si>
  <si>
    <t># roof parts</t>
  </si>
  <si>
    <t># up-down RGB</t>
  </si>
  <si>
    <t>mm</t>
  </si>
  <si>
    <t>pcs</t>
  </si>
  <si>
    <t># heat modules</t>
  </si>
  <si>
    <t># speakers</t>
  </si>
  <si>
    <t>Pivot size</t>
  </si>
  <si>
    <t>position up-down</t>
  </si>
  <si>
    <t>span</t>
  </si>
  <si>
    <t>pivot</t>
  </si>
  <si>
    <t>make selection</t>
  </si>
  <si>
    <t>type up-down</t>
  </si>
  <si>
    <t>white up</t>
  </si>
  <si>
    <t>white down</t>
  </si>
  <si>
    <t>RGB up</t>
  </si>
  <si>
    <t>white up+down</t>
  </si>
  <si>
    <t>RGB up+white down</t>
  </si>
  <si>
    <t>type colomno</t>
  </si>
  <si>
    <t>white</t>
  </si>
  <si>
    <t>RGB</t>
  </si>
  <si>
    <t># colomno</t>
  </si>
  <si>
    <t>W</t>
  </si>
  <si>
    <t>W/lm</t>
  </si>
  <si>
    <t>consumption</t>
  </si>
  <si>
    <t>dropdown</t>
  </si>
  <si>
    <t>Amps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</si>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</sst>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2" fillId="0" borderId="0" xfId="0" applyFont="1"/>
    <xf numFmtId="0" fontId="1" fillId="0" borderId="0" xfId="0" applyFont="1"/>
    <xf numFmtId="1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workbookViewId="0">
      <selection activeCell="C11" sqref="C11"/>
    </sheetView>
  </sheetViews>
  <sheetFormatPr defaultRowHeight="15" x14ac:dyDescent="0.25"/>
  <cols>
    <col min="2" max="2" width="16.140625" bestFit="1" customWidth="1"/>
    <col min="3" max="3" width="29.140625" customWidth="1"/>
    <col min="4" max="4" width="7.85546875" bestFit="1" customWidth="1"/>
    <col min="5" max="5" width="12.5703125" bestFit="1" customWidth="1"/>
    <col min="10" max="18" width="9.140625" hidden="1" customWidth="1"/>
    <col min="19" max="19" width="19.140625" hidden="1" customWidth="1"/>
    <col min="20" max="21" width="9.140625" hidden="1" customWidth="1"/>
  </cols>
  <sheetData>
    <row r="1" spans="2:21" x14ac:dyDescent="0.25">
      <c r="E1" s="5" t="s">
        <v>37</v>
      </c>
    </row>
    <row r="2" spans="2:21" x14ac:dyDescent="0.25">
      <c r="B2" t="s">
        <v>8</v>
      </c>
      <c r="C2" s="2">
        <v>4000</v>
      </c>
      <c r="D2" s="4" t="s">
        <v>16</v>
      </c>
      <c r="K2" t="s">
        <v>3</v>
      </c>
      <c r="P2" t="s">
        <v>24</v>
      </c>
      <c r="S2" t="s">
        <v>24</v>
      </c>
      <c r="T2">
        <v>0</v>
      </c>
    </row>
    <row r="3" spans="2:21" x14ac:dyDescent="0.25">
      <c r="B3" t="s">
        <v>20</v>
      </c>
      <c r="C3" s="2">
        <v>8000</v>
      </c>
      <c r="D3" s="4" t="s">
        <v>16</v>
      </c>
      <c r="J3" t="s">
        <v>7</v>
      </c>
      <c r="K3">
        <v>150</v>
      </c>
      <c r="L3" t="s">
        <v>35</v>
      </c>
      <c r="P3" t="s">
        <v>22</v>
      </c>
      <c r="R3" t="s">
        <v>24</v>
      </c>
      <c r="S3" t="s">
        <v>26</v>
      </c>
      <c r="T3">
        <v>1</v>
      </c>
      <c r="U3">
        <v>9.6</v>
      </c>
    </row>
    <row r="4" spans="2:21" x14ac:dyDescent="0.25">
      <c r="B4" t="s">
        <v>11</v>
      </c>
      <c r="C4" s="2">
        <v>2300</v>
      </c>
      <c r="D4" s="4" t="s">
        <v>16</v>
      </c>
      <c r="J4" t="s">
        <v>6</v>
      </c>
      <c r="K4">
        <v>175</v>
      </c>
      <c r="L4" t="s">
        <v>35</v>
      </c>
      <c r="P4" t="s">
        <v>23</v>
      </c>
      <c r="R4" t="s">
        <v>32</v>
      </c>
      <c r="S4" t="s">
        <v>27</v>
      </c>
      <c r="T4">
        <v>2</v>
      </c>
      <c r="U4">
        <v>9.6</v>
      </c>
    </row>
    <row r="5" spans="2:21" x14ac:dyDescent="0.25">
      <c r="B5" t="s">
        <v>14</v>
      </c>
      <c r="C5" s="2">
        <v>2</v>
      </c>
      <c r="D5" s="4" t="s">
        <v>17</v>
      </c>
      <c r="E5" s="1">
        <f>C5*K3</f>
        <v>300</v>
      </c>
      <c r="F5" t="s">
        <v>35</v>
      </c>
      <c r="J5" t="s">
        <v>0</v>
      </c>
      <c r="K5">
        <v>21</v>
      </c>
      <c r="L5" t="s">
        <v>36</v>
      </c>
      <c r="R5" t="s">
        <v>33</v>
      </c>
      <c r="S5" t="s">
        <v>28</v>
      </c>
      <c r="T5">
        <v>3</v>
      </c>
      <c r="U5">
        <v>14.4</v>
      </c>
    </row>
    <row r="6" spans="2:21" x14ac:dyDescent="0.25">
      <c r="B6" t="s">
        <v>13</v>
      </c>
      <c r="C6" s="2">
        <v>0</v>
      </c>
      <c r="D6" s="4" t="s">
        <v>17</v>
      </c>
      <c r="E6" s="1">
        <f>C6*K4</f>
        <v>0</v>
      </c>
      <c r="F6" t="s">
        <v>35</v>
      </c>
      <c r="J6" t="s">
        <v>1</v>
      </c>
      <c r="K6">
        <v>9.6</v>
      </c>
      <c r="L6" t="s">
        <v>36</v>
      </c>
      <c r="S6" t="s">
        <v>29</v>
      </c>
      <c r="T6">
        <v>4</v>
      </c>
      <c r="U6">
        <v>19.2</v>
      </c>
    </row>
    <row r="7" spans="2:21" x14ac:dyDescent="0.25">
      <c r="B7" t="s">
        <v>12</v>
      </c>
      <c r="C7" s="2">
        <v>0</v>
      </c>
      <c r="D7" s="4" t="s">
        <v>17</v>
      </c>
      <c r="E7" s="1">
        <f>C7*(C2-133)*K5/1000</f>
        <v>0</v>
      </c>
      <c r="F7" t="s">
        <v>35</v>
      </c>
      <c r="J7" t="s">
        <v>2</v>
      </c>
      <c r="K7">
        <v>14.4</v>
      </c>
      <c r="L7" t="s">
        <v>36</v>
      </c>
      <c r="S7" t="s">
        <v>30</v>
      </c>
      <c r="T7">
        <v>5</v>
      </c>
      <c r="U7">
        <v>24</v>
      </c>
    </row>
    <row r="8" spans="2:21" x14ac:dyDescent="0.25">
      <c r="B8" t="s">
        <v>21</v>
      </c>
      <c r="C8" s="3" t="s">
        <v>22</v>
      </c>
      <c r="D8" s="4" t="s">
        <v>38</v>
      </c>
      <c r="E8" s="1"/>
      <c r="J8" t="s">
        <v>9</v>
      </c>
      <c r="K8">
        <v>9.6</v>
      </c>
      <c r="L8" t="s">
        <v>36</v>
      </c>
      <c r="T8">
        <v>6</v>
      </c>
    </row>
    <row r="9" spans="2:21" x14ac:dyDescent="0.25">
      <c r="B9" t="s">
        <v>25</v>
      </c>
      <c r="C9" s="3" t="s">
        <v>26</v>
      </c>
      <c r="D9" s="4" t="s">
        <v>38</v>
      </c>
      <c r="E9" s="1"/>
      <c r="J9" t="s">
        <v>10</v>
      </c>
      <c r="K9">
        <v>14.4</v>
      </c>
      <c r="L9" t="s">
        <v>36</v>
      </c>
      <c r="T9">
        <v>7</v>
      </c>
    </row>
    <row r="10" spans="2:21" x14ac:dyDescent="0.25">
      <c r="B10" t="s">
        <v>15</v>
      </c>
      <c r="C10" s="2">
        <v>0</v>
      </c>
      <c r="D10" s="4" t="s">
        <v>17</v>
      </c>
      <c r="E10" s="1">
        <f>VLOOKUP(C9,S3:U7,3,0)*IF(C8="span",C2,C3)/1000*C10</f>
        <v>0</v>
      </c>
      <c r="F10" t="s">
        <v>35</v>
      </c>
      <c r="J10" t="s">
        <v>4</v>
      </c>
      <c r="K10">
        <v>2400</v>
      </c>
      <c r="L10" t="s">
        <v>35</v>
      </c>
      <c r="T10">
        <v>8</v>
      </c>
    </row>
    <row r="11" spans="2:21" x14ac:dyDescent="0.25">
      <c r="B11" t="s">
        <v>31</v>
      </c>
      <c r="C11" s="3" t="s">
        <v>32</v>
      </c>
      <c r="D11" s="4" t="s">
        <v>38</v>
      </c>
      <c r="J11" t="s">
        <v>5</v>
      </c>
      <c r="K11">
        <v>120</v>
      </c>
      <c r="L11" t="s">
        <v>35</v>
      </c>
      <c r="T11">
        <v>9</v>
      </c>
    </row>
    <row r="12" spans="2:21" x14ac:dyDescent="0.25">
      <c r="B12" t="s">
        <v>34</v>
      </c>
      <c r="C12" s="2">
        <v>0</v>
      </c>
      <c r="D12" s="4" t="s">
        <v>17</v>
      </c>
      <c r="E12" s="1">
        <f>VLOOKUP(C11,R4:U5,4,0)*C4/1000*C12</f>
        <v>0</v>
      </c>
      <c r="F12" t="s">
        <v>35</v>
      </c>
      <c r="T12">
        <v>10</v>
      </c>
    </row>
    <row r="13" spans="2:21" x14ac:dyDescent="0.25">
      <c r="B13" t="s">
        <v>18</v>
      </c>
      <c r="C13" s="2">
        <v>0</v>
      </c>
      <c r="D13" s="4" t="s">
        <v>17</v>
      </c>
      <c r="E13" s="1">
        <f>C13*K10</f>
        <v>0</v>
      </c>
      <c r="F13" t="s">
        <v>35</v>
      </c>
      <c r="T13">
        <v>11</v>
      </c>
    </row>
    <row r="14" spans="2:21" x14ac:dyDescent="0.25">
      <c r="B14" t="s">
        <v>19</v>
      </c>
      <c r="C14" s="2">
        <v>0</v>
      </c>
      <c r="D14" s="4" t="s">
        <v>17</v>
      </c>
      <c r="E14" s="1">
        <f>C14*K11</f>
        <v>0</v>
      </c>
      <c r="F14" t="s">
        <v>35</v>
      </c>
      <c r="T14">
        <v>12</v>
      </c>
    </row>
    <row r="15" spans="2:21" x14ac:dyDescent="0.25">
      <c r="T15">
        <v>13</v>
      </c>
    </row>
    <row r="16" spans="2:21" x14ac:dyDescent="0.25">
      <c r="T16">
        <v>14</v>
      </c>
    </row>
    <row r="17" spans="3:20" x14ac:dyDescent="0.25">
      <c r="C17" s="9" t="s">
        <v>40</v>
      </c>
      <c r="D17" s="9"/>
      <c r="T17">
        <v>15</v>
      </c>
    </row>
    <row r="18" spans="3:20" x14ac:dyDescent="0.25">
      <c r="C18" s="6">
        <f>SUM(E5:E14)</f>
        <v>300</v>
      </c>
      <c r="D18" s="8" t="s">
        <v>35</v>
      </c>
      <c r="T18">
        <v>16</v>
      </c>
    </row>
    <row r="19" spans="3:20" x14ac:dyDescent="0.25">
      <c r="C19" s="7">
        <f>C18/230</f>
        <v>1.3043478260869565</v>
      </c>
      <c r="D19" s="8" t="s">
        <v>39</v>
      </c>
    </row>
  </sheetData>
  <mergeCells count="1">
    <mergeCell ref="C17:D17"/>
  </mergeCells>
  <dataValidations count="3">
    <dataValidation type="list" allowBlank="1" showInputMessage="1" showErrorMessage="1" sqref="C9" xr:uid="{00000000-0002-0000-0000-000000000000}">
      <formula1>$S$2:$S$7</formula1>
    </dataValidation>
    <dataValidation type="list" allowBlank="1" showInputMessage="1" showErrorMessage="1" sqref="C8" xr:uid="{00000000-0002-0000-0000-000001000000}">
      <formula1>$P$2:$P$4</formula1>
    </dataValidation>
    <dataValidation type="list" allowBlank="1" showInputMessage="1" showErrorMessage="1" sqref="C11" xr:uid="{00000000-0002-0000-0000-000002000000}">
      <formula1>$R$3:$R$5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300C0B-7E63-405A-A313-79CC2F6973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C306BD-D4E9-4398-B12B-8206830EDB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B4153-E5B0-4068-A52A-849C104C9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Wouters</dc:creator>
  <cp:lastModifiedBy>Leeana Taft</cp:lastModifiedBy>
  <dcterms:created xsi:type="dcterms:W3CDTF">2017-07-14T06:38:55Z</dcterms:created>
  <dcterms:modified xsi:type="dcterms:W3CDTF">2020-12-04T11:10:24Z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