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ulie\Julie Wills On Server\Quote 2016\"/>
    </mc:Choice>
  </mc:AlternateContent>
  <bookViews>
    <workbookView xWindow="11160" yWindow="75" windowWidth="9270" windowHeight="7995" activeTab="2"/>
  </bookViews>
  <sheets>
    <sheet name="Quote" sheetId="1" r:id="rId1"/>
    <sheet name="Calcs" sheetId="3" r:id="rId2"/>
    <sheet name="Calc 2" sheetId="4" r:id="rId3"/>
    <sheet name="Quote 2" sheetId="5" r:id="rId4"/>
  </sheets>
  <calcPr calcId="162913"/>
</workbook>
</file>

<file path=xl/calcChain.xml><?xml version="1.0" encoding="utf-8"?>
<calcChain xmlns="http://schemas.openxmlformats.org/spreadsheetml/2006/main">
  <c r="T82" i="4" l="1"/>
  <c r="Q79" i="4"/>
  <c r="E20" i="5" l="1"/>
  <c r="F51" i="4" l="1"/>
  <c r="F47" i="4"/>
  <c r="F43" i="4"/>
  <c r="F37" i="4"/>
  <c r="F30" i="4"/>
  <c r="F24" i="4"/>
  <c r="F17" i="4"/>
  <c r="F11" i="4"/>
  <c r="D20" i="5"/>
  <c r="F6" i="4"/>
  <c r="E50" i="4"/>
  <c r="E49" i="4"/>
  <c r="E51" i="4" s="1"/>
  <c r="E47" i="4"/>
  <c r="E46" i="4"/>
  <c r="E45" i="4"/>
  <c r="E42" i="4"/>
  <c r="E41" i="4"/>
  <c r="E40" i="4"/>
  <c r="E43" i="4" s="1"/>
  <c r="O39" i="4"/>
  <c r="E39" i="4"/>
  <c r="E36" i="4"/>
  <c r="E35" i="4"/>
  <c r="E34" i="4"/>
  <c r="E37" i="4" s="1"/>
  <c r="E33" i="4"/>
  <c r="E32" i="4"/>
  <c r="E29" i="4"/>
  <c r="E28" i="4"/>
  <c r="E27" i="4"/>
  <c r="E30" i="4" s="1"/>
  <c r="E26" i="4"/>
  <c r="E23" i="4"/>
  <c r="E22" i="4"/>
  <c r="E21" i="4"/>
  <c r="E20" i="4"/>
  <c r="E24" i="4" s="1"/>
  <c r="E19" i="4"/>
  <c r="K17" i="4"/>
  <c r="L17" i="4" s="1"/>
  <c r="M17" i="4" s="1"/>
  <c r="E16" i="4"/>
  <c r="E17" i="4" s="1"/>
  <c r="E15" i="4"/>
  <c r="E14" i="4"/>
  <c r="E13" i="4"/>
  <c r="E10" i="4"/>
  <c r="E9" i="4"/>
  <c r="E11" i="4" s="1"/>
  <c r="E8" i="4"/>
  <c r="E5" i="4"/>
  <c r="E4" i="4"/>
  <c r="E6" i="4" s="1"/>
  <c r="D20" i="1" l="1"/>
  <c r="E50" i="3"/>
  <c r="E49" i="3"/>
  <c r="E51" i="3" s="1"/>
  <c r="E47" i="3"/>
  <c r="E45" i="3"/>
  <c r="E46" i="3"/>
  <c r="E43" i="3"/>
  <c r="E39" i="3"/>
  <c r="E40" i="3"/>
  <c r="E41" i="3"/>
  <c r="E42" i="3"/>
  <c r="O39" i="3"/>
  <c r="E36" i="3"/>
  <c r="E35" i="3"/>
  <c r="E34" i="3"/>
  <c r="E33" i="3"/>
  <c r="E32" i="3"/>
  <c r="E37" i="3" s="1"/>
  <c r="E29" i="3"/>
  <c r="E28" i="3"/>
  <c r="E27" i="3"/>
  <c r="E26" i="3"/>
  <c r="E30" i="3" s="1"/>
  <c r="E24" i="3"/>
  <c r="E17" i="3"/>
  <c r="E13" i="3"/>
  <c r="E14" i="3"/>
  <c r="E15" i="3"/>
  <c r="E19" i="3"/>
  <c r="E20" i="3"/>
  <c r="E21" i="3"/>
  <c r="E22" i="3"/>
  <c r="E23" i="3"/>
  <c r="M17" i="3"/>
  <c r="L17" i="3"/>
  <c r="K17" i="3"/>
  <c r="E16" i="3"/>
  <c r="E11" i="3"/>
  <c r="E10" i="3"/>
  <c r="E9" i="3"/>
  <c r="E8" i="3"/>
  <c r="E6" i="3"/>
  <c r="E5" i="3"/>
  <c r="E4" i="3"/>
</calcChain>
</file>

<file path=xl/sharedStrings.xml><?xml version="1.0" encoding="utf-8"?>
<sst xmlns="http://schemas.openxmlformats.org/spreadsheetml/2006/main" count="190" uniqueCount="55">
  <si>
    <t>Customers Name</t>
  </si>
  <si>
    <t>Address</t>
  </si>
  <si>
    <t>Room</t>
  </si>
  <si>
    <t>Description</t>
  </si>
  <si>
    <t>Colour</t>
  </si>
  <si>
    <t>Cost</t>
  </si>
  <si>
    <t>Vivian</t>
  </si>
  <si>
    <t>29 Empire Court</t>
  </si>
  <si>
    <t>Borehamwood</t>
  </si>
  <si>
    <t>07.10.2016</t>
  </si>
  <si>
    <t>Kitchen</t>
  </si>
  <si>
    <t>1 x Roller blind</t>
  </si>
  <si>
    <t>Red print</t>
  </si>
  <si>
    <t>Dining</t>
  </si>
  <si>
    <t>2 x Roller blinds</t>
  </si>
  <si>
    <t>Fawn</t>
  </si>
  <si>
    <t>Lounge</t>
  </si>
  <si>
    <t>White</t>
  </si>
  <si>
    <t>2 x Sheers with top fix tracks</t>
  </si>
  <si>
    <t>2 Pair lined eyelet curtains</t>
  </si>
  <si>
    <t>Chestnut</t>
  </si>
  <si>
    <t>2 x 28mm Curtain poles, ball finial</t>
  </si>
  <si>
    <t>Brushed chrome</t>
  </si>
  <si>
    <t>Master bed</t>
  </si>
  <si>
    <t>Mississippi</t>
  </si>
  <si>
    <t>Pumice</t>
  </si>
  <si>
    <t>Asayoma's Room</t>
  </si>
  <si>
    <t>1 x Roller blind, blackout laminated</t>
  </si>
  <si>
    <t>Childrens print</t>
  </si>
  <si>
    <t>Guest bedroom</t>
  </si>
  <si>
    <t>1 x Blackout roller blind</t>
  </si>
  <si>
    <t>Opal</t>
  </si>
  <si>
    <t>Study</t>
  </si>
  <si>
    <t>2 x 50mm Wood Venetian blind with tapes</t>
  </si>
  <si>
    <t>Auburn/Coffee</t>
  </si>
  <si>
    <t>Roller</t>
  </si>
  <si>
    <t>Fit</t>
  </si>
  <si>
    <t>Total</t>
  </si>
  <si>
    <t>Voile</t>
  </si>
  <si>
    <t>Labour</t>
  </si>
  <si>
    <t>Track</t>
  </si>
  <si>
    <t>07074/04</t>
  </si>
  <si>
    <t>P201</t>
  </si>
  <si>
    <t>Curtain</t>
  </si>
  <si>
    <t>Fabric</t>
  </si>
  <si>
    <t>Pole</t>
  </si>
  <si>
    <t>OR28/1.8/BS</t>
  </si>
  <si>
    <t>-</t>
  </si>
  <si>
    <t>Laminating</t>
  </si>
  <si>
    <t>B/O</t>
  </si>
  <si>
    <t>Blind</t>
  </si>
  <si>
    <t>WVB</t>
  </si>
  <si>
    <t>Tel 07738 216064</t>
  </si>
  <si>
    <t>email: vumebuani@gmail.com</t>
  </si>
  <si>
    <t>11.10.2016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</si>
</sst>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1" fillId="0" borderId="4" xfId="0" applyFont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5" fillId="0" borderId="4" xfId="1" applyBorder="1"/>
    <xf numFmtId="0" fontId="5" fillId="0" borderId="6" xfId="1" applyBorder="1"/>
    <xf numFmtId="0" fontId="3" fillId="0" borderId="0" xfId="0" applyFont="1" applyBorder="1"/>
    <xf numFmtId="0" fontId="4" fillId="0" borderId="0" xfId="0" applyFont="1" applyFill="1" applyBorder="1"/>
    <xf numFmtId="2" fontId="0" fillId="0" borderId="7" xfId="0" applyNumberFormat="1" applyBorder="1"/>
    <xf numFmtId="0" fontId="3" fillId="0" borderId="7" xfId="0" applyFont="1" applyBorder="1"/>
    <xf numFmtId="0" fontId="0" fillId="0" borderId="7" xfId="0" applyFill="1" applyBorder="1"/>
    <xf numFmtId="44" fontId="0" fillId="0" borderId="7" xfId="0" applyNumberFormat="1" applyBorder="1"/>
    <xf numFmtId="2" fontId="3" fillId="0" borderId="7" xfId="0" applyNumberFormat="1" applyFont="1" applyBorder="1"/>
    <xf numFmtId="8" fontId="3" fillId="0" borderId="7" xfId="0" applyNumberFormat="1" applyFont="1" applyBorder="1"/>
    <xf numFmtId="0" fontId="0" fillId="0" borderId="7" xfId="0" applyFont="1" applyBorder="1"/>
    <xf numFmtId="0" fontId="3" fillId="0" borderId="0" xfId="0" applyFont="1"/>
    <xf numFmtId="2" fontId="0" fillId="0" borderId="0" xfId="0" applyNumberFormat="1"/>
    <xf numFmtId="44" fontId="0" fillId="0" borderId="7" xfId="0" applyNumberFormat="1" applyBorder="1" applyAlignment="1">
      <alignment horizontal="center"/>
    </xf>
    <xf numFmtId="44" fontId="0" fillId="0" borderId="7" xfId="0" applyNumberFormat="1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Font="1" applyFill="1" applyBorder="1"/>
    <xf numFmtId="0" fontId="1" fillId="0" borderId="5" xfId="0" applyFont="1" applyBorder="1" applyAlignment="1">
      <alignment horizontal="left"/>
    </xf>
    <xf numFmtId="4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76200</xdr:rowOff>
    </xdr:from>
    <xdr:to>
      <xdr:col>7</xdr:col>
      <xdr:colOff>257175</xdr:colOff>
      <xdr:row>8</xdr:row>
      <xdr:rowOff>76199</xdr:rowOff>
    </xdr:to>
    <xdr:pic>
      <xdr:nvPicPr>
        <xdr:cNvPr id="3" name="Picture 2" descr="C:\Users\CBKierenWills\Desktop\Concorde Direct Logo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76200"/>
          <a:ext cx="1419225" cy="152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76200</xdr:rowOff>
    </xdr:from>
    <xdr:to>
      <xdr:col>7</xdr:col>
      <xdr:colOff>257175</xdr:colOff>
      <xdr:row>8</xdr:row>
      <xdr:rowOff>76199</xdr:rowOff>
    </xdr:to>
    <xdr:pic>
      <xdr:nvPicPr>
        <xdr:cNvPr id="3" name="Picture 2" descr="C:\Users\CBKierenWills\Desktop\Concorde Direct Logo.JP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0" y="76200"/>
          <a:ext cx="1419225" cy="152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XFD1048576"/>
    </sheetView>
  </sheetViews>
  <sheetFormatPr defaultRowHeight="15" x14ac:dyDescent="0.25"/>
  <cols>
    <col min="1" max="1" width="16.85546875" customWidth="1"/>
    <col min="2" max="2" width="37.7109375" customWidth="1"/>
    <col min="3" max="3" width="30.85546875" bestFit="1" customWidth="1"/>
    <col min="4" max="4" width="10.5703125" bestFit="1" customWidth="1"/>
  </cols>
  <sheetData>
    <row r="1" spans="1:12" x14ac:dyDescent="0.25">
      <c r="A1" s="1" t="s">
        <v>0</v>
      </c>
      <c r="B1" s="1" t="s">
        <v>1</v>
      </c>
      <c r="C1" s="11" t="s">
        <v>52</v>
      </c>
      <c r="F1" s="2"/>
      <c r="G1" s="2"/>
      <c r="H1" s="2"/>
      <c r="I1" s="2"/>
      <c r="J1" s="2"/>
      <c r="K1" s="2"/>
      <c r="L1" s="3"/>
    </row>
    <row r="2" spans="1:12" x14ac:dyDescent="0.25">
      <c r="A2" s="4" t="s">
        <v>6</v>
      </c>
      <c r="B2" s="4" t="s">
        <v>7</v>
      </c>
      <c r="C2" s="29" t="s">
        <v>53</v>
      </c>
      <c r="F2" s="2"/>
      <c r="G2" s="2"/>
      <c r="H2" s="2"/>
      <c r="I2" s="2"/>
      <c r="J2" s="2"/>
      <c r="K2" s="2"/>
      <c r="L2" s="3"/>
    </row>
    <row r="3" spans="1:12" x14ac:dyDescent="0.25">
      <c r="A3" s="4"/>
      <c r="B3" s="4" t="s">
        <v>8</v>
      </c>
      <c r="C3" s="7"/>
      <c r="F3" s="2"/>
      <c r="G3" s="2"/>
      <c r="H3" s="2"/>
      <c r="I3" s="2"/>
      <c r="J3" s="2"/>
      <c r="K3" s="2"/>
      <c r="L3" s="3"/>
    </row>
    <row r="4" spans="1:12" x14ac:dyDescent="0.25">
      <c r="A4" s="5"/>
      <c r="B4" s="5"/>
      <c r="C4" s="12"/>
      <c r="F4" s="6"/>
      <c r="G4" s="2"/>
      <c r="H4" s="2"/>
      <c r="I4" s="2"/>
      <c r="J4" s="2"/>
      <c r="K4" s="2"/>
      <c r="L4" s="3"/>
    </row>
    <row r="5" spans="1:12" x14ac:dyDescent="0.25">
      <c r="A5" s="10" t="s">
        <v>9</v>
      </c>
      <c r="B5" s="8"/>
      <c r="C5" s="9"/>
    </row>
    <row r="7" spans="1:12" x14ac:dyDescent="0.25">
      <c r="A7" s="13"/>
      <c r="B7" s="14"/>
      <c r="C7" s="13"/>
      <c r="D7" s="13"/>
      <c r="E7" s="3"/>
    </row>
    <row r="8" spans="1:12" x14ac:dyDescent="0.25">
      <c r="A8" s="16" t="s">
        <v>2</v>
      </c>
      <c r="B8" s="16" t="s">
        <v>3</v>
      </c>
      <c r="C8" s="19" t="s">
        <v>4</v>
      </c>
      <c r="D8" s="20" t="s">
        <v>5</v>
      </c>
      <c r="E8" s="3"/>
    </row>
    <row r="9" spans="1:12" x14ac:dyDescent="0.25">
      <c r="A9" s="21" t="s">
        <v>10</v>
      </c>
      <c r="B9" s="21" t="s">
        <v>11</v>
      </c>
      <c r="C9" s="21" t="s">
        <v>12</v>
      </c>
      <c r="D9" s="25">
        <v>81.5</v>
      </c>
      <c r="E9" s="3"/>
    </row>
    <row r="10" spans="1:12" x14ac:dyDescent="0.25">
      <c r="A10" s="10" t="s">
        <v>13</v>
      </c>
      <c r="B10" s="21" t="s">
        <v>14</v>
      </c>
      <c r="C10" s="15" t="s">
        <v>15</v>
      </c>
      <c r="D10" s="18">
        <v>248</v>
      </c>
      <c r="E10" s="3"/>
    </row>
    <row r="11" spans="1:12" x14ac:dyDescent="0.25">
      <c r="A11" s="10" t="s">
        <v>16</v>
      </c>
      <c r="B11" s="10" t="s">
        <v>18</v>
      </c>
      <c r="C11" s="15" t="s">
        <v>17</v>
      </c>
      <c r="D11" s="18">
        <v>189</v>
      </c>
      <c r="E11" s="3"/>
    </row>
    <row r="12" spans="1:12" x14ac:dyDescent="0.25">
      <c r="A12" s="10"/>
      <c r="B12" s="10" t="s">
        <v>19</v>
      </c>
      <c r="C12" s="15" t="s">
        <v>20</v>
      </c>
      <c r="D12" s="24" t="s">
        <v>47</v>
      </c>
      <c r="E12" s="3"/>
    </row>
    <row r="13" spans="1:12" x14ac:dyDescent="0.25">
      <c r="A13" s="17"/>
      <c r="B13" s="10" t="s">
        <v>21</v>
      </c>
      <c r="C13" s="15" t="s">
        <v>22</v>
      </c>
      <c r="D13" s="25">
        <v>487.78</v>
      </c>
      <c r="E13" s="3"/>
    </row>
    <row r="14" spans="1:12" x14ac:dyDescent="0.25">
      <c r="A14" s="17" t="s">
        <v>23</v>
      </c>
      <c r="B14" s="10" t="s">
        <v>18</v>
      </c>
      <c r="C14" s="15" t="s">
        <v>24</v>
      </c>
      <c r="D14" s="18">
        <v>185</v>
      </c>
      <c r="E14" s="3"/>
    </row>
    <row r="15" spans="1:12" x14ac:dyDescent="0.25">
      <c r="A15" s="17"/>
      <c r="B15" s="10" t="s">
        <v>19</v>
      </c>
      <c r="C15" s="15" t="s">
        <v>25</v>
      </c>
      <c r="D15" s="24" t="s">
        <v>47</v>
      </c>
      <c r="E15" s="3"/>
    </row>
    <row r="16" spans="1:12" x14ac:dyDescent="0.25">
      <c r="A16" s="17"/>
      <c r="B16" s="10" t="s">
        <v>21</v>
      </c>
      <c r="C16" s="15" t="s">
        <v>22</v>
      </c>
      <c r="D16" s="18">
        <v>500</v>
      </c>
      <c r="E16" s="3"/>
    </row>
    <row r="17" spans="1:4" x14ac:dyDescent="0.25">
      <c r="A17" s="10" t="s">
        <v>26</v>
      </c>
      <c r="B17" s="17" t="s">
        <v>27</v>
      </c>
      <c r="C17" s="15" t="s">
        <v>28</v>
      </c>
      <c r="D17" s="18">
        <v>228.46</v>
      </c>
    </row>
    <row r="18" spans="1:4" x14ac:dyDescent="0.25">
      <c r="A18" s="10" t="s">
        <v>29</v>
      </c>
      <c r="B18" s="17" t="s">
        <v>30</v>
      </c>
      <c r="C18" s="15" t="s">
        <v>31</v>
      </c>
      <c r="D18" s="18">
        <v>172.5</v>
      </c>
    </row>
    <row r="19" spans="1:4" x14ac:dyDescent="0.25">
      <c r="A19" s="10" t="s">
        <v>32</v>
      </c>
      <c r="B19" s="17" t="s">
        <v>33</v>
      </c>
      <c r="C19" s="15" t="s">
        <v>34</v>
      </c>
      <c r="D19" s="18">
        <v>198</v>
      </c>
    </row>
    <row r="20" spans="1:4" x14ac:dyDescent="0.25">
      <c r="A20" s="10" t="s">
        <v>37</v>
      </c>
      <c r="B20" s="17"/>
      <c r="C20" s="10"/>
      <c r="D20" s="18">
        <f>SUM(D9:D19)</f>
        <v>2290.2399999999998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1"/>
  <sheetViews>
    <sheetView workbookViewId="0">
      <selection sqref="A1:XFD1048576"/>
    </sheetView>
  </sheetViews>
  <sheetFormatPr defaultRowHeight="15" x14ac:dyDescent="0.25"/>
  <sheetData>
    <row r="3" spans="1:7" x14ac:dyDescent="0.25">
      <c r="A3">
        <v>1</v>
      </c>
      <c r="B3" s="13" t="s">
        <v>10</v>
      </c>
    </row>
    <row r="4" spans="1:7" x14ac:dyDescent="0.25">
      <c r="A4">
        <v>2</v>
      </c>
      <c r="B4" t="s">
        <v>35</v>
      </c>
      <c r="C4">
        <v>1</v>
      </c>
      <c r="D4">
        <v>64</v>
      </c>
      <c r="E4">
        <f>D4*C4</f>
        <v>64</v>
      </c>
    </row>
    <row r="5" spans="1:7" x14ac:dyDescent="0.25">
      <c r="A5">
        <v>3</v>
      </c>
      <c r="B5" t="s">
        <v>36</v>
      </c>
      <c r="C5">
        <v>1</v>
      </c>
      <c r="D5">
        <v>17.5</v>
      </c>
      <c r="E5">
        <f>D5*C5</f>
        <v>17.5</v>
      </c>
    </row>
    <row r="6" spans="1:7" x14ac:dyDescent="0.25">
      <c r="A6">
        <v>4</v>
      </c>
      <c r="B6" t="s">
        <v>37</v>
      </c>
      <c r="E6">
        <f>SUM(E4:E5)</f>
        <v>81.5</v>
      </c>
    </row>
    <row r="7" spans="1:7" x14ac:dyDescent="0.25">
      <c r="A7">
        <v>5</v>
      </c>
      <c r="B7" s="22" t="s">
        <v>13</v>
      </c>
    </row>
    <row r="8" spans="1:7" x14ac:dyDescent="0.25">
      <c r="A8">
        <v>6</v>
      </c>
      <c r="B8" t="s">
        <v>35</v>
      </c>
      <c r="C8">
        <v>1</v>
      </c>
      <c r="D8">
        <v>100</v>
      </c>
      <c r="E8">
        <f>D8*C8</f>
        <v>100</v>
      </c>
    </row>
    <row r="9" spans="1:7" x14ac:dyDescent="0.25">
      <c r="A9">
        <v>7</v>
      </c>
      <c r="B9" t="s">
        <v>35</v>
      </c>
      <c r="C9">
        <v>1</v>
      </c>
      <c r="D9">
        <v>113</v>
      </c>
      <c r="E9">
        <f>D9*C9</f>
        <v>113</v>
      </c>
    </row>
    <row r="10" spans="1:7" x14ac:dyDescent="0.25">
      <c r="A10">
        <v>8</v>
      </c>
      <c r="B10" t="s">
        <v>36</v>
      </c>
      <c r="C10">
        <v>2</v>
      </c>
      <c r="D10">
        <v>17.5</v>
      </c>
      <c r="E10">
        <f>D10*C10</f>
        <v>35</v>
      </c>
    </row>
    <row r="11" spans="1:7" x14ac:dyDescent="0.25">
      <c r="A11">
        <v>9</v>
      </c>
      <c r="B11" t="s">
        <v>37</v>
      </c>
      <c r="E11">
        <f>SUM(E8:E10)</f>
        <v>248</v>
      </c>
    </row>
    <row r="12" spans="1:7" x14ac:dyDescent="0.25">
      <c r="A12">
        <v>10</v>
      </c>
      <c r="B12" t="s">
        <v>16</v>
      </c>
    </row>
    <row r="13" spans="1:7" x14ac:dyDescent="0.25">
      <c r="A13">
        <v>11</v>
      </c>
      <c r="B13" t="s">
        <v>38</v>
      </c>
      <c r="C13">
        <v>4</v>
      </c>
      <c r="D13">
        <v>21</v>
      </c>
      <c r="E13">
        <f t="shared" ref="E13:E15" si="0">D13*C13</f>
        <v>84</v>
      </c>
    </row>
    <row r="14" spans="1:7" x14ac:dyDescent="0.25">
      <c r="A14">
        <v>12</v>
      </c>
      <c r="B14" t="s">
        <v>39</v>
      </c>
      <c r="C14">
        <v>4</v>
      </c>
      <c r="D14">
        <v>9</v>
      </c>
      <c r="E14">
        <f t="shared" si="0"/>
        <v>36</v>
      </c>
    </row>
    <row r="15" spans="1:7" x14ac:dyDescent="0.25">
      <c r="A15">
        <v>13</v>
      </c>
      <c r="B15" t="s">
        <v>40</v>
      </c>
      <c r="C15">
        <v>2</v>
      </c>
      <c r="D15">
        <v>17.11</v>
      </c>
      <c r="E15">
        <f t="shared" si="0"/>
        <v>34.22</v>
      </c>
      <c r="F15" t="s">
        <v>41</v>
      </c>
      <c r="G15" t="s">
        <v>42</v>
      </c>
    </row>
    <row r="16" spans="1:7" x14ac:dyDescent="0.25">
      <c r="A16">
        <v>14</v>
      </c>
      <c r="B16" t="s">
        <v>36</v>
      </c>
      <c r="C16">
        <v>2</v>
      </c>
      <c r="D16">
        <v>17.5</v>
      </c>
      <c r="E16">
        <f>D16*C16</f>
        <v>35</v>
      </c>
    </row>
    <row r="17" spans="1:13" x14ac:dyDescent="0.25">
      <c r="A17">
        <v>15</v>
      </c>
      <c r="B17" t="s">
        <v>37</v>
      </c>
      <c r="E17">
        <f>SUM(E13:E16)</f>
        <v>189.22</v>
      </c>
      <c r="I17">
        <v>97</v>
      </c>
      <c r="J17">
        <v>8</v>
      </c>
      <c r="K17">
        <f>SUM(I17:J17)</f>
        <v>105</v>
      </c>
      <c r="L17" s="23">
        <f>K17/39</f>
        <v>2.6923076923076925</v>
      </c>
      <c r="M17">
        <f>L17*4</f>
        <v>10.76923076923077</v>
      </c>
    </row>
    <row r="18" spans="1:13" x14ac:dyDescent="0.25">
      <c r="A18">
        <v>16</v>
      </c>
      <c r="B18" t="s">
        <v>43</v>
      </c>
    </row>
    <row r="19" spans="1:13" x14ac:dyDescent="0.25">
      <c r="A19">
        <v>17</v>
      </c>
      <c r="B19" t="s">
        <v>44</v>
      </c>
      <c r="C19">
        <v>10.8</v>
      </c>
      <c r="D19">
        <v>20.399999999999999</v>
      </c>
      <c r="E19">
        <f t="shared" ref="E19:E22" si="1">D19*C19</f>
        <v>220.32</v>
      </c>
    </row>
    <row r="20" spans="1:13" x14ac:dyDescent="0.25">
      <c r="A20">
        <v>18</v>
      </c>
      <c r="C20">
        <v>10.8</v>
      </c>
      <c r="D20">
        <v>2.95</v>
      </c>
      <c r="E20">
        <f t="shared" si="1"/>
        <v>31.860000000000003</v>
      </c>
    </row>
    <row r="21" spans="1:13" x14ac:dyDescent="0.25">
      <c r="A21">
        <v>19</v>
      </c>
      <c r="C21">
        <v>4</v>
      </c>
      <c r="D21">
        <v>28</v>
      </c>
      <c r="E21">
        <f t="shared" si="1"/>
        <v>112</v>
      </c>
    </row>
    <row r="22" spans="1:13" x14ac:dyDescent="0.25">
      <c r="A22">
        <v>20</v>
      </c>
      <c r="B22" t="s">
        <v>45</v>
      </c>
      <c r="C22">
        <v>2</v>
      </c>
      <c r="D22">
        <v>31.8</v>
      </c>
      <c r="E22">
        <f t="shared" si="1"/>
        <v>63.6</v>
      </c>
      <c r="F22" t="s">
        <v>46</v>
      </c>
    </row>
    <row r="23" spans="1:13" x14ac:dyDescent="0.25">
      <c r="A23">
        <v>21</v>
      </c>
      <c r="B23" t="s">
        <v>36</v>
      </c>
      <c r="C23">
        <v>2</v>
      </c>
      <c r="D23">
        <v>30</v>
      </c>
      <c r="E23">
        <f>D23*C23</f>
        <v>60</v>
      </c>
    </row>
    <row r="24" spans="1:13" x14ac:dyDescent="0.25">
      <c r="A24">
        <v>22</v>
      </c>
      <c r="B24" t="s">
        <v>37</v>
      </c>
      <c r="E24">
        <f>SUM(E19:E23)</f>
        <v>487.78000000000003</v>
      </c>
    </row>
    <row r="25" spans="1:13" x14ac:dyDescent="0.25">
      <c r="A25">
        <v>23</v>
      </c>
      <c r="B25" s="27" t="s">
        <v>23</v>
      </c>
    </row>
    <row r="26" spans="1:13" x14ac:dyDescent="0.25">
      <c r="A26">
        <v>24</v>
      </c>
      <c r="B26" t="s">
        <v>38</v>
      </c>
      <c r="C26">
        <v>4</v>
      </c>
      <c r="D26">
        <v>20</v>
      </c>
      <c r="E26">
        <f t="shared" ref="E26:E28" si="2">D26*C26</f>
        <v>80</v>
      </c>
    </row>
    <row r="27" spans="1:13" x14ac:dyDescent="0.25">
      <c r="A27">
        <v>25</v>
      </c>
      <c r="B27" t="s">
        <v>39</v>
      </c>
      <c r="C27">
        <v>4</v>
      </c>
      <c r="D27">
        <v>9</v>
      </c>
      <c r="E27">
        <f t="shared" si="2"/>
        <v>36</v>
      </c>
    </row>
    <row r="28" spans="1:13" x14ac:dyDescent="0.25">
      <c r="A28">
        <v>26</v>
      </c>
      <c r="B28" t="s">
        <v>40</v>
      </c>
      <c r="C28">
        <v>2</v>
      </c>
      <c r="D28">
        <v>17.11</v>
      </c>
      <c r="E28">
        <f t="shared" si="2"/>
        <v>34.22</v>
      </c>
      <c r="F28" t="s">
        <v>41</v>
      </c>
      <c r="G28" t="s">
        <v>42</v>
      </c>
    </row>
    <row r="29" spans="1:13" x14ac:dyDescent="0.25">
      <c r="A29">
        <v>27</v>
      </c>
      <c r="B29" t="s">
        <v>36</v>
      </c>
      <c r="C29">
        <v>2</v>
      </c>
      <c r="D29">
        <v>17.5</v>
      </c>
      <c r="E29">
        <f>D29*C29</f>
        <v>35</v>
      </c>
    </row>
    <row r="30" spans="1:13" x14ac:dyDescent="0.25">
      <c r="A30">
        <v>28</v>
      </c>
      <c r="B30" t="s">
        <v>37</v>
      </c>
      <c r="E30">
        <f>SUM(E26:E29)</f>
        <v>185.22</v>
      </c>
    </row>
    <row r="31" spans="1:13" x14ac:dyDescent="0.25">
      <c r="A31">
        <v>29</v>
      </c>
      <c r="B31" t="s">
        <v>43</v>
      </c>
    </row>
    <row r="32" spans="1:13" x14ac:dyDescent="0.25">
      <c r="A32">
        <v>30</v>
      </c>
      <c r="B32" t="s">
        <v>44</v>
      </c>
      <c r="C32">
        <v>10.8</v>
      </c>
      <c r="D32">
        <v>20</v>
      </c>
      <c r="E32">
        <f t="shared" ref="E32:E35" si="3">D32*C32</f>
        <v>216</v>
      </c>
    </row>
    <row r="33" spans="1:15" x14ac:dyDescent="0.25">
      <c r="A33">
        <v>31</v>
      </c>
      <c r="C33">
        <v>10.8</v>
      </c>
      <c r="D33">
        <v>4.5</v>
      </c>
      <c r="E33">
        <f t="shared" si="3"/>
        <v>48.6</v>
      </c>
    </row>
    <row r="34" spans="1:15" x14ac:dyDescent="0.25">
      <c r="A34">
        <v>32</v>
      </c>
      <c r="C34">
        <v>4</v>
      </c>
      <c r="D34">
        <v>28</v>
      </c>
      <c r="E34">
        <f t="shared" si="3"/>
        <v>112</v>
      </c>
    </row>
    <row r="35" spans="1:15" x14ac:dyDescent="0.25">
      <c r="A35">
        <v>33</v>
      </c>
      <c r="B35" t="s">
        <v>45</v>
      </c>
      <c r="C35">
        <v>2</v>
      </c>
      <c r="D35">
        <v>31.8</v>
      </c>
      <c r="E35">
        <f t="shared" si="3"/>
        <v>63.6</v>
      </c>
      <c r="F35" t="s">
        <v>46</v>
      </c>
    </row>
    <row r="36" spans="1:15" x14ac:dyDescent="0.25">
      <c r="A36">
        <v>34</v>
      </c>
      <c r="B36" t="s">
        <v>36</v>
      </c>
      <c r="C36">
        <v>2</v>
      </c>
      <c r="D36">
        <v>30</v>
      </c>
      <c r="E36">
        <f>D36*C36</f>
        <v>60</v>
      </c>
    </row>
    <row r="37" spans="1:15" x14ac:dyDescent="0.25">
      <c r="A37">
        <v>35</v>
      </c>
      <c r="B37" t="s">
        <v>37</v>
      </c>
      <c r="E37">
        <f>SUM(E32:E36)</f>
        <v>500.20000000000005</v>
      </c>
    </row>
    <row r="38" spans="1:15" x14ac:dyDescent="0.25">
      <c r="A38">
        <v>36</v>
      </c>
      <c r="B38" s="13" t="s">
        <v>26</v>
      </c>
    </row>
    <row r="39" spans="1:15" x14ac:dyDescent="0.25">
      <c r="A39">
        <v>37</v>
      </c>
      <c r="B39" t="s">
        <v>44</v>
      </c>
      <c r="C39">
        <v>2.2000000000000002</v>
      </c>
      <c r="D39">
        <v>16.8</v>
      </c>
      <c r="E39">
        <f t="shared" ref="E39:E41" si="4">D39*C39</f>
        <v>36.960000000000008</v>
      </c>
      <c r="M39">
        <v>1.86</v>
      </c>
      <c r="N39">
        <v>0.3</v>
      </c>
      <c r="O39">
        <f>SUM(M39:N39)</f>
        <v>2.16</v>
      </c>
    </row>
    <row r="40" spans="1:15" x14ac:dyDescent="0.25">
      <c r="A40">
        <v>38</v>
      </c>
      <c r="B40" t="s">
        <v>48</v>
      </c>
      <c r="C40">
        <v>1</v>
      </c>
      <c r="D40">
        <v>145</v>
      </c>
      <c r="E40">
        <f t="shared" si="4"/>
        <v>145</v>
      </c>
    </row>
    <row r="41" spans="1:15" x14ac:dyDescent="0.25">
      <c r="A41">
        <v>39</v>
      </c>
      <c r="B41" t="s">
        <v>49</v>
      </c>
      <c r="C41">
        <v>1</v>
      </c>
      <c r="D41">
        <v>29</v>
      </c>
      <c r="E41">
        <f t="shared" si="4"/>
        <v>29</v>
      </c>
    </row>
    <row r="42" spans="1:15" x14ac:dyDescent="0.25">
      <c r="A42">
        <v>40</v>
      </c>
      <c r="B42" t="s">
        <v>36</v>
      </c>
      <c r="C42">
        <v>1</v>
      </c>
      <c r="D42">
        <v>17.5</v>
      </c>
      <c r="E42">
        <f>D42*C42</f>
        <v>17.5</v>
      </c>
    </row>
    <row r="43" spans="1:15" x14ac:dyDescent="0.25">
      <c r="A43">
        <v>41</v>
      </c>
      <c r="B43" t="s">
        <v>37</v>
      </c>
      <c r="E43">
        <f>SUM(E39:E42)</f>
        <v>228.46</v>
      </c>
    </row>
    <row r="44" spans="1:15" x14ac:dyDescent="0.25">
      <c r="A44">
        <v>42</v>
      </c>
      <c r="B44" s="13" t="s">
        <v>29</v>
      </c>
    </row>
    <row r="45" spans="1:15" x14ac:dyDescent="0.25">
      <c r="A45">
        <v>43</v>
      </c>
      <c r="B45" s="26" t="s">
        <v>50</v>
      </c>
      <c r="C45">
        <v>1</v>
      </c>
      <c r="D45">
        <v>155</v>
      </c>
      <c r="E45">
        <f>D45*C45</f>
        <v>155</v>
      </c>
    </row>
    <row r="46" spans="1:15" x14ac:dyDescent="0.25">
      <c r="A46">
        <v>44</v>
      </c>
      <c r="B46" t="s">
        <v>36</v>
      </c>
      <c r="C46">
        <v>1</v>
      </c>
      <c r="D46">
        <v>17.5</v>
      </c>
      <c r="E46">
        <f>D46*C46</f>
        <v>17.5</v>
      </c>
    </row>
    <row r="47" spans="1:15" x14ac:dyDescent="0.25">
      <c r="A47">
        <v>45</v>
      </c>
      <c r="B47" t="s">
        <v>37</v>
      </c>
      <c r="E47">
        <f>SUM(E45:E46)</f>
        <v>172.5</v>
      </c>
    </row>
    <row r="48" spans="1:15" x14ac:dyDescent="0.25">
      <c r="A48">
        <v>46</v>
      </c>
      <c r="B48" s="13" t="s">
        <v>32</v>
      </c>
    </row>
    <row r="49" spans="1:5" x14ac:dyDescent="0.25">
      <c r="A49">
        <v>47</v>
      </c>
      <c r="B49" s="28" t="s">
        <v>51</v>
      </c>
      <c r="C49">
        <v>2</v>
      </c>
      <c r="D49">
        <v>86</v>
      </c>
      <c r="E49">
        <f>D49*C49</f>
        <v>172</v>
      </c>
    </row>
    <row r="50" spans="1:5" x14ac:dyDescent="0.25">
      <c r="A50">
        <v>48</v>
      </c>
      <c r="B50" t="s">
        <v>36</v>
      </c>
      <c r="C50">
        <v>2</v>
      </c>
      <c r="D50">
        <v>15</v>
      </c>
      <c r="E50">
        <f>D50*C50</f>
        <v>30</v>
      </c>
    </row>
    <row r="51" spans="1:5" x14ac:dyDescent="0.25">
      <c r="A51">
        <v>49</v>
      </c>
      <c r="B51" t="s">
        <v>37</v>
      </c>
      <c r="E51">
        <f>SUM(E49:E50)</f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82"/>
  <sheetViews>
    <sheetView tabSelected="1" topLeftCell="A63" workbookViewId="0">
      <selection activeCell="T82" sqref="T82"/>
    </sheetView>
  </sheetViews>
  <sheetFormatPr defaultRowHeight="15" x14ac:dyDescent="0.25"/>
  <sheetData>
    <row r="3" spans="1:7" x14ac:dyDescent="0.25">
      <c r="A3">
        <v>1</v>
      </c>
      <c r="B3" s="13" t="s">
        <v>10</v>
      </c>
    </row>
    <row r="4" spans="1:7" x14ac:dyDescent="0.25">
      <c r="A4">
        <v>2</v>
      </c>
      <c r="B4" t="s">
        <v>35</v>
      </c>
      <c r="C4">
        <v>1</v>
      </c>
      <c r="D4">
        <v>64</v>
      </c>
      <c r="E4">
        <f>D4*C4</f>
        <v>64</v>
      </c>
    </row>
    <row r="5" spans="1:7" x14ac:dyDescent="0.25">
      <c r="A5">
        <v>3</v>
      </c>
      <c r="B5" t="s">
        <v>36</v>
      </c>
      <c r="C5">
        <v>1</v>
      </c>
      <c r="D5">
        <v>17.5</v>
      </c>
      <c r="E5">
        <f>D5*C5</f>
        <v>17.5</v>
      </c>
    </row>
    <row r="6" spans="1:7" x14ac:dyDescent="0.25">
      <c r="A6">
        <v>4</v>
      </c>
      <c r="B6" t="s">
        <v>37</v>
      </c>
      <c r="E6">
        <f>SUM(E4:E5)</f>
        <v>81.5</v>
      </c>
      <c r="F6">
        <f>E6/1.15</f>
        <v>70.869565217391312</v>
      </c>
    </row>
    <row r="7" spans="1:7" x14ac:dyDescent="0.25">
      <c r="A7">
        <v>5</v>
      </c>
      <c r="B7" s="22" t="s">
        <v>13</v>
      </c>
    </row>
    <row r="8" spans="1:7" x14ac:dyDescent="0.25">
      <c r="A8">
        <v>6</v>
      </c>
      <c r="B8" t="s">
        <v>35</v>
      </c>
      <c r="C8">
        <v>1</v>
      </c>
      <c r="D8">
        <v>100</v>
      </c>
      <c r="E8">
        <f>D8*C8</f>
        <v>100</v>
      </c>
    </row>
    <row r="9" spans="1:7" x14ac:dyDescent="0.25">
      <c r="A9">
        <v>7</v>
      </c>
      <c r="B9" t="s">
        <v>35</v>
      </c>
      <c r="C9">
        <v>1</v>
      </c>
      <c r="D9">
        <v>113</v>
      </c>
      <c r="E9">
        <f>D9*C9</f>
        <v>113</v>
      </c>
    </row>
    <row r="10" spans="1:7" x14ac:dyDescent="0.25">
      <c r="A10">
        <v>8</v>
      </c>
      <c r="B10" t="s">
        <v>36</v>
      </c>
      <c r="C10">
        <v>2</v>
      </c>
      <c r="D10">
        <v>17.5</v>
      </c>
      <c r="E10">
        <f>D10*C10</f>
        <v>35</v>
      </c>
    </row>
    <row r="11" spans="1:7" x14ac:dyDescent="0.25">
      <c r="A11">
        <v>9</v>
      </c>
      <c r="B11" t="s">
        <v>37</v>
      </c>
      <c r="E11">
        <f>SUM(E8:E10)</f>
        <v>248</v>
      </c>
      <c r="F11">
        <f>E11/1.15</f>
        <v>215.6521739130435</v>
      </c>
    </row>
    <row r="12" spans="1:7" x14ac:dyDescent="0.25">
      <c r="A12">
        <v>10</v>
      </c>
      <c r="B12" t="s">
        <v>16</v>
      </c>
    </row>
    <row r="13" spans="1:7" x14ac:dyDescent="0.25">
      <c r="A13">
        <v>11</v>
      </c>
      <c r="B13" t="s">
        <v>38</v>
      </c>
      <c r="C13">
        <v>4</v>
      </c>
      <c r="D13">
        <v>21</v>
      </c>
      <c r="E13">
        <f t="shared" ref="E13:E15" si="0">D13*C13</f>
        <v>84</v>
      </c>
    </row>
    <row r="14" spans="1:7" x14ac:dyDescent="0.25">
      <c r="A14">
        <v>12</v>
      </c>
      <c r="B14" t="s">
        <v>39</v>
      </c>
      <c r="C14">
        <v>4</v>
      </c>
      <c r="D14">
        <v>9</v>
      </c>
      <c r="E14">
        <f t="shared" si="0"/>
        <v>36</v>
      </c>
    </row>
    <row r="15" spans="1:7" x14ac:dyDescent="0.25">
      <c r="A15">
        <v>13</v>
      </c>
      <c r="B15" t="s">
        <v>40</v>
      </c>
      <c r="C15">
        <v>2</v>
      </c>
      <c r="D15">
        <v>17.11</v>
      </c>
      <c r="E15">
        <f t="shared" si="0"/>
        <v>34.22</v>
      </c>
      <c r="F15" t="s">
        <v>41</v>
      </c>
      <c r="G15" t="s">
        <v>42</v>
      </c>
    </row>
    <row r="16" spans="1:7" x14ac:dyDescent="0.25">
      <c r="A16">
        <v>14</v>
      </c>
      <c r="B16" t="s">
        <v>36</v>
      </c>
      <c r="C16">
        <v>2</v>
      </c>
      <c r="D16">
        <v>17.5</v>
      </c>
      <c r="E16">
        <f>D16*C16</f>
        <v>35</v>
      </c>
    </row>
    <row r="17" spans="1:13" x14ac:dyDescent="0.25">
      <c r="A17">
        <v>15</v>
      </c>
      <c r="B17" t="s">
        <v>37</v>
      </c>
      <c r="E17">
        <f>SUM(E13:E16)</f>
        <v>189.22</v>
      </c>
      <c r="F17">
        <f>E17/1.1</f>
        <v>172.0181818181818</v>
      </c>
      <c r="I17">
        <v>97</v>
      </c>
      <c r="J17">
        <v>8</v>
      </c>
      <c r="K17">
        <f>SUM(I17:J17)</f>
        <v>105</v>
      </c>
      <c r="L17" s="23">
        <f>K17/39</f>
        <v>2.6923076923076925</v>
      </c>
      <c r="M17">
        <f>L17*4</f>
        <v>10.76923076923077</v>
      </c>
    </row>
    <row r="18" spans="1:13" x14ac:dyDescent="0.25">
      <c r="A18">
        <v>16</v>
      </c>
      <c r="B18" t="s">
        <v>43</v>
      </c>
    </row>
    <row r="19" spans="1:13" x14ac:dyDescent="0.25">
      <c r="A19">
        <v>17</v>
      </c>
      <c r="B19" t="s">
        <v>44</v>
      </c>
      <c r="C19">
        <v>10.8</v>
      </c>
      <c r="D19">
        <v>20.399999999999999</v>
      </c>
      <c r="E19">
        <f t="shared" ref="E19:E22" si="1">D19*C19</f>
        <v>220.32</v>
      </c>
    </row>
    <row r="20" spans="1:13" x14ac:dyDescent="0.25">
      <c r="A20">
        <v>18</v>
      </c>
      <c r="C20">
        <v>10.8</v>
      </c>
      <c r="D20">
        <v>2.95</v>
      </c>
      <c r="E20">
        <f t="shared" si="1"/>
        <v>31.860000000000003</v>
      </c>
    </row>
    <row r="21" spans="1:13" x14ac:dyDescent="0.25">
      <c r="A21">
        <v>19</v>
      </c>
      <c r="C21">
        <v>4</v>
      </c>
      <c r="D21">
        <v>28</v>
      </c>
      <c r="E21">
        <f t="shared" si="1"/>
        <v>112</v>
      </c>
    </row>
    <row r="22" spans="1:13" x14ac:dyDescent="0.25">
      <c r="A22">
        <v>20</v>
      </c>
      <c r="B22" t="s">
        <v>45</v>
      </c>
      <c r="C22">
        <v>2</v>
      </c>
      <c r="D22">
        <v>31.8</v>
      </c>
      <c r="E22">
        <f t="shared" si="1"/>
        <v>63.6</v>
      </c>
      <c r="F22" t="s">
        <v>46</v>
      </c>
    </row>
    <row r="23" spans="1:13" x14ac:dyDescent="0.25">
      <c r="A23">
        <v>21</v>
      </c>
      <c r="B23" t="s">
        <v>36</v>
      </c>
      <c r="C23">
        <v>2</v>
      </c>
      <c r="D23">
        <v>30</v>
      </c>
      <c r="E23">
        <f>D23*C23</f>
        <v>60</v>
      </c>
    </row>
    <row r="24" spans="1:13" x14ac:dyDescent="0.25">
      <c r="A24">
        <v>22</v>
      </c>
      <c r="B24" t="s">
        <v>37</v>
      </c>
      <c r="E24">
        <f>SUM(E19:E23)</f>
        <v>487.78000000000003</v>
      </c>
      <c r="F24">
        <f>E24/1.1</f>
        <v>443.43636363636364</v>
      </c>
    </row>
    <row r="25" spans="1:13" x14ac:dyDescent="0.25">
      <c r="A25">
        <v>23</v>
      </c>
      <c r="B25" s="27" t="s">
        <v>23</v>
      </c>
    </row>
    <row r="26" spans="1:13" x14ac:dyDescent="0.25">
      <c r="A26">
        <v>24</v>
      </c>
      <c r="B26" t="s">
        <v>38</v>
      </c>
      <c r="C26">
        <v>4</v>
      </c>
      <c r="D26">
        <v>20</v>
      </c>
      <c r="E26">
        <f t="shared" ref="E26:E28" si="2">D26*C26</f>
        <v>80</v>
      </c>
    </row>
    <row r="27" spans="1:13" x14ac:dyDescent="0.25">
      <c r="A27">
        <v>25</v>
      </c>
      <c r="B27" t="s">
        <v>39</v>
      </c>
      <c r="C27">
        <v>4</v>
      </c>
      <c r="D27">
        <v>9</v>
      </c>
      <c r="E27">
        <f t="shared" si="2"/>
        <v>36</v>
      </c>
    </row>
    <row r="28" spans="1:13" x14ac:dyDescent="0.25">
      <c r="A28">
        <v>26</v>
      </c>
      <c r="B28" t="s">
        <v>40</v>
      </c>
      <c r="C28">
        <v>2</v>
      </c>
      <c r="D28">
        <v>17.11</v>
      </c>
      <c r="E28">
        <f t="shared" si="2"/>
        <v>34.22</v>
      </c>
      <c r="F28" t="s">
        <v>41</v>
      </c>
      <c r="G28" t="s">
        <v>42</v>
      </c>
    </row>
    <row r="29" spans="1:13" x14ac:dyDescent="0.25">
      <c r="A29">
        <v>27</v>
      </c>
      <c r="B29" t="s">
        <v>36</v>
      </c>
      <c r="C29">
        <v>2</v>
      </c>
      <c r="D29">
        <v>17.5</v>
      </c>
      <c r="E29">
        <f>D29*C29</f>
        <v>35</v>
      </c>
    </row>
    <row r="30" spans="1:13" x14ac:dyDescent="0.25">
      <c r="A30">
        <v>28</v>
      </c>
      <c r="B30" t="s">
        <v>37</v>
      </c>
      <c r="E30">
        <f>SUM(E26:E29)</f>
        <v>185.22</v>
      </c>
      <c r="F30">
        <f>E30/1.1</f>
        <v>168.38181818181818</v>
      </c>
    </row>
    <row r="31" spans="1:13" x14ac:dyDescent="0.25">
      <c r="A31">
        <v>29</v>
      </c>
      <c r="B31" t="s">
        <v>43</v>
      </c>
    </row>
    <row r="32" spans="1:13" x14ac:dyDescent="0.25">
      <c r="A32">
        <v>30</v>
      </c>
      <c r="B32" t="s">
        <v>44</v>
      </c>
      <c r="C32">
        <v>10.8</v>
      </c>
      <c r="D32">
        <v>20</v>
      </c>
      <c r="E32">
        <f t="shared" ref="E32:E35" si="3">D32*C32</f>
        <v>216</v>
      </c>
    </row>
    <row r="33" spans="1:15" x14ac:dyDescent="0.25">
      <c r="A33">
        <v>31</v>
      </c>
      <c r="C33">
        <v>10.8</v>
      </c>
      <c r="D33">
        <v>4.5</v>
      </c>
      <c r="E33">
        <f t="shared" si="3"/>
        <v>48.6</v>
      </c>
    </row>
    <row r="34" spans="1:15" x14ac:dyDescent="0.25">
      <c r="A34">
        <v>32</v>
      </c>
      <c r="C34">
        <v>4</v>
      </c>
      <c r="D34">
        <v>28</v>
      </c>
      <c r="E34">
        <f t="shared" si="3"/>
        <v>112</v>
      </c>
    </row>
    <row r="35" spans="1:15" x14ac:dyDescent="0.25">
      <c r="A35">
        <v>33</v>
      </c>
      <c r="B35" t="s">
        <v>45</v>
      </c>
      <c r="C35">
        <v>2</v>
      </c>
      <c r="D35">
        <v>31.8</v>
      </c>
      <c r="E35">
        <f t="shared" si="3"/>
        <v>63.6</v>
      </c>
      <c r="F35" t="s">
        <v>46</v>
      </c>
    </row>
    <row r="36" spans="1:15" x14ac:dyDescent="0.25">
      <c r="A36">
        <v>34</v>
      </c>
      <c r="B36" t="s">
        <v>36</v>
      </c>
      <c r="C36">
        <v>2</v>
      </c>
      <c r="D36">
        <v>30</v>
      </c>
      <c r="E36">
        <f>D36*C36</f>
        <v>60</v>
      </c>
    </row>
    <row r="37" spans="1:15" x14ac:dyDescent="0.25">
      <c r="A37">
        <v>35</v>
      </c>
      <c r="B37" t="s">
        <v>37</v>
      </c>
      <c r="E37">
        <f>SUM(E32:E36)</f>
        <v>500.20000000000005</v>
      </c>
      <c r="F37">
        <f>E37/1.1</f>
        <v>454.72727272727275</v>
      </c>
    </row>
    <row r="38" spans="1:15" x14ac:dyDescent="0.25">
      <c r="A38">
        <v>36</v>
      </c>
      <c r="B38" s="13" t="s">
        <v>26</v>
      </c>
    </row>
    <row r="39" spans="1:15" x14ac:dyDescent="0.25">
      <c r="A39">
        <v>37</v>
      </c>
      <c r="B39" t="s">
        <v>44</v>
      </c>
      <c r="C39">
        <v>2.2000000000000002</v>
      </c>
      <c r="D39">
        <v>16.8</v>
      </c>
      <c r="E39">
        <f t="shared" ref="E39:E41" si="4">D39*C39</f>
        <v>36.960000000000008</v>
      </c>
      <c r="M39">
        <v>1.86</v>
      </c>
      <c r="N39">
        <v>0.3</v>
      </c>
      <c r="O39">
        <f>SUM(M39:N39)</f>
        <v>2.16</v>
      </c>
    </row>
    <row r="40" spans="1:15" x14ac:dyDescent="0.25">
      <c r="A40">
        <v>38</v>
      </c>
      <c r="B40" t="s">
        <v>48</v>
      </c>
      <c r="C40">
        <v>1</v>
      </c>
      <c r="D40">
        <v>145</v>
      </c>
      <c r="E40">
        <f t="shared" si="4"/>
        <v>145</v>
      </c>
    </row>
    <row r="41" spans="1:15" x14ac:dyDescent="0.25">
      <c r="A41">
        <v>39</v>
      </c>
      <c r="B41" t="s">
        <v>49</v>
      </c>
      <c r="C41">
        <v>1</v>
      </c>
      <c r="D41">
        <v>29</v>
      </c>
      <c r="E41">
        <f t="shared" si="4"/>
        <v>29</v>
      </c>
    </row>
    <row r="42" spans="1:15" x14ac:dyDescent="0.25">
      <c r="A42">
        <v>40</v>
      </c>
      <c r="B42" t="s">
        <v>36</v>
      </c>
      <c r="C42">
        <v>1</v>
      </c>
      <c r="D42">
        <v>17.5</v>
      </c>
      <c r="E42">
        <f>D42*C42</f>
        <v>17.5</v>
      </c>
    </row>
    <row r="43" spans="1:15" x14ac:dyDescent="0.25">
      <c r="A43">
        <v>41</v>
      </c>
      <c r="B43" t="s">
        <v>37</v>
      </c>
      <c r="E43">
        <f>SUM(E39:E42)</f>
        <v>228.46</v>
      </c>
      <c r="F43">
        <f>E43/1.1</f>
        <v>207.69090909090909</v>
      </c>
    </row>
    <row r="44" spans="1:15" x14ac:dyDescent="0.25">
      <c r="A44">
        <v>42</v>
      </c>
      <c r="B44" s="13" t="s">
        <v>29</v>
      </c>
    </row>
    <row r="45" spans="1:15" x14ac:dyDescent="0.25">
      <c r="A45">
        <v>43</v>
      </c>
      <c r="B45" s="26" t="s">
        <v>50</v>
      </c>
      <c r="C45">
        <v>1</v>
      </c>
      <c r="D45">
        <v>155</v>
      </c>
      <c r="E45">
        <f>D45*C45</f>
        <v>155</v>
      </c>
    </row>
    <row r="46" spans="1:15" x14ac:dyDescent="0.25">
      <c r="A46">
        <v>44</v>
      </c>
      <c r="B46" t="s">
        <v>36</v>
      </c>
      <c r="C46">
        <v>1</v>
      </c>
      <c r="D46">
        <v>17.5</v>
      </c>
      <c r="E46">
        <f>D46*C46</f>
        <v>17.5</v>
      </c>
    </row>
    <row r="47" spans="1:15" x14ac:dyDescent="0.25">
      <c r="A47">
        <v>45</v>
      </c>
      <c r="B47" t="s">
        <v>37</v>
      </c>
      <c r="E47">
        <f>SUM(E45:E46)</f>
        <v>172.5</v>
      </c>
      <c r="F47">
        <f>E47/1.15</f>
        <v>150</v>
      </c>
    </row>
    <row r="48" spans="1:15" x14ac:dyDescent="0.25">
      <c r="A48">
        <v>46</v>
      </c>
      <c r="B48" s="13" t="s">
        <v>32</v>
      </c>
    </row>
    <row r="49" spans="1:6" x14ac:dyDescent="0.25">
      <c r="A49">
        <v>47</v>
      </c>
      <c r="B49" s="28" t="s">
        <v>51</v>
      </c>
      <c r="C49">
        <v>2</v>
      </c>
      <c r="D49">
        <v>86</v>
      </c>
      <c r="E49">
        <f>D49*C49</f>
        <v>172</v>
      </c>
    </row>
    <row r="50" spans="1:6" x14ac:dyDescent="0.25">
      <c r="A50">
        <v>48</v>
      </c>
      <c r="B50" t="s">
        <v>36</v>
      </c>
      <c r="C50">
        <v>2</v>
      </c>
      <c r="D50">
        <v>15</v>
      </c>
      <c r="E50">
        <f>D50*C50</f>
        <v>30</v>
      </c>
    </row>
    <row r="51" spans="1:6" x14ac:dyDescent="0.25">
      <c r="A51">
        <v>49</v>
      </c>
      <c r="B51" t="s">
        <v>37</v>
      </c>
      <c r="E51">
        <f>SUM(E49:E50)</f>
        <v>202</v>
      </c>
      <c r="F51">
        <f>E51/1.1</f>
        <v>183.63636363636363</v>
      </c>
    </row>
    <row r="77" spans="17:17" x14ac:dyDescent="0.25">
      <c r="Q77">
        <v>43124</v>
      </c>
    </row>
    <row r="78" spans="17:17" x14ac:dyDescent="0.25">
      <c r="Q78">
        <v>33087</v>
      </c>
    </row>
    <row r="79" spans="17:17" x14ac:dyDescent="0.25">
      <c r="Q79">
        <f>Q77-Q78</f>
        <v>10037</v>
      </c>
    </row>
    <row r="81" spans="17:20" x14ac:dyDescent="0.25">
      <c r="Q81">
        <v>30742</v>
      </c>
    </row>
    <row r="82" spans="17:20" x14ac:dyDescent="0.25">
      <c r="T82">
        <f>Q78-Q81</f>
        <v>2345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E21" sqref="E21"/>
    </sheetView>
  </sheetViews>
  <sheetFormatPr defaultRowHeight="15" x14ac:dyDescent="0.25"/>
  <cols>
    <col min="1" max="1" width="16.85546875" customWidth="1"/>
    <col min="2" max="2" width="37.7109375" customWidth="1"/>
    <col min="3" max="3" width="30.85546875" bestFit="1" customWidth="1"/>
    <col min="4" max="5" width="10.5703125" bestFit="1" customWidth="1"/>
  </cols>
  <sheetData>
    <row r="1" spans="1:12" x14ac:dyDescent="0.25">
      <c r="A1" s="1" t="s">
        <v>0</v>
      </c>
      <c r="B1" s="1" t="s">
        <v>1</v>
      </c>
      <c r="C1" s="11" t="s">
        <v>52</v>
      </c>
      <c r="F1" s="2"/>
      <c r="G1" s="2"/>
      <c r="H1" s="2"/>
      <c r="I1" s="2"/>
      <c r="J1" s="2"/>
      <c r="K1" s="2"/>
      <c r="L1" s="3"/>
    </row>
    <row r="2" spans="1:12" x14ac:dyDescent="0.25">
      <c r="A2" s="4" t="s">
        <v>6</v>
      </c>
      <c r="B2" s="4" t="s">
        <v>7</v>
      </c>
      <c r="C2" s="29" t="s">
        <v>53</v>
      </c>
      <c r="F2" s="2"/>
      <c r="G2" s="2"/>
      <c r="H2" s="2"/>
      <c r="I2" s="2"/>
      <c r="J2" s="2"/>
      <c r="K2" s="2"/>
      <c r="L2" s="3"/>
    </row>
    <row r="3" spans="1:12" x14ac:dyDescent="0.25">
      <c r="A3" s="4"/>
      <c r="B3" s="4" t="s">
        <v>8</v>
      </c>
      <c r="C3" s="7"/>
      <c r="F3" s="2"/>
      <c r="G3" s="2"/>
      <c r="H3" s="2"/>
      <c r="I3" s="2"/>
      <c r="J3" s="2"/>
      <c r="K3" s="2"/>
      <c r="L3" s="3"/>
    </row>
    <row r="4" spans="1:12" x14ac:dyDescent="0.25">
      <c r="A4" s="5"/>
      <c r="B4" s="5"/>
      <c r="C4" s="12"/>
      <c r="F4" s="6"/>
      <c r="G4" s="2"/>
      <c r="H4" s="2"/>
      <c r="I4" s="2"/>
      <c r="J4" s="2"/>
      <c r="K4" s="2"/>
      <c r="L4" s="3"/>
    </row>
    <row r="5" spans="1:12" x14ac:dyDescent="0.25">
      <c r="A5" s="10" t="s">
        <v>54</v>
      </c>
      <c r="B5" s="8"/>
      <c r="C5" s="9"/>
    </row>
    <row r="7" spans="1:12" x14ac:dyDescent="0.25">
      <c r="A7" s="13"/>
      <c r="B7" s="14"/>
      <c r="C7" s="13"/>
      <c r="D7" s="13"/>
      <c r="E7" s="3"/>
    </row>
    <row r="8" spans="1:12" x14ac:dyDescent="0.25">
      <c r="A8" s="16" t="s">
        <v>2</v>
      </c>
      <c r="B8" s="16" t="s">
        <v>3</v>
      </c>
      <c r="C8" s="19" t="s">
        <v>4</v>
      </c>
      <c r="D8" s="20" t="s">
        <v>5</v>
      </c>
      <c r="E8" s="3"/>
    </row>
    <row r="9" spans="1:12" x14ac:dyDescent="0.25">
      <c r="A9" s="21" t="s">
        <v>10</v>
      </c>
      <c r="B9" s="21" t="s">
        <v>11</v>
      </c>
      <c r="C9" s="21" t="s">
        <v>12</v>
      </c>
      <c r="D9" s="25">
        <v>71.5</v>
      </c>
      <c r="E9" s="3"/>
    </row>
    <row r="10" spans="1:12" x14ac:dyDescent="0.25">
      <c r="A10" s="10" t="s">
        <v>13</v>
      </c>
      <c r="B10" s="21" t="s">
        <v>14</v>
      </c>
      <c r="C10" s="15" t="s">
        <v>15</v>
      </c>
      <c r="D10" s="18">
        <v>220</v>
      </c>
      <c r="E10" s="3"/>
    </row>
    <row r="11" spans="1:12" x14ac:dyDescent="0.25">
      <c r="A11" s="10" t="s">
        <v>16</v>
      </c>
      <c r="B11" s="10" t="s">
        <v>18</v>
      </c>
      <c r="C11" s="15" t="s">
        <v>17</v>
      </c>
      <c r="D11" s="18">
        <v>172</v>
      </c>
      <c r="E11" s="3"/>
    </row>
    <row r="12" spans="1:12" x14ac:dyDescent="0.25">
      <c r="A12" s="10"/>
      <c r="B12" s="10" t="s">
        <v>19</v>
      </c>
      <c r="C12" s="15" t="s">
        <v>20</v>
      </c>
      <c r="D12" s="24" t="s">
        <v>47</v>
      </c>
      <c r="E12" s="3"/>
    </row>
    <row r="13" spans="1:12" x14ac:dyDescent="0.25">
      <c r="A13" s="17"/>
      <c r="B13" s="10" t="s">
        <v>21</v>
      </c>
      <c r="C13" s="15" t="s">
        <v>22</v>
      </c>
      <c r="D13" s="25">
        <v>443.5</v>
      </c>
      <c r="E13" s="3"/>
    </row>
    <row r="14" spans="1:12" x14ac:dyDescent="0.25">
      <c r="A14" s="17" t="s">
        <v>23</v>
      </c>
      <c r="B14" s="10" t="s">
        <v>18</v>
      </c>
      <c r="C14" s="15" t="s">
        <v>24</v>
      </c>
      <c r="D14" s="18">
        <v>168.4</v>
      </c>
      <c r="E14" s="3"/>
    </row>
    <row r="15" spans="1:12" x14ac:dyDescent="0.25">
      <c r="A15" s="17"/>
      <c r="B15" s="10" t="s">
        <v>19</v>
      </c>
      <c r="C15" s="15" t="s">
        <v>25</v>
      </c>
      <c r="D15" s="24" t="s">
        <v>47</v>
      </c>
      <c r="E15" s="3"/>
    </row>
    <row r="16" spans="1:12" x14ac:dyDescent="0.25">
      <c r="A16" s="17"/>
      <c r="B16" s="10" t="s">
        <v>21</v>
      </c>
      <c r="C16" s="15" t="s">
        <v>22</v>
      </c>
      <c r="D16" s="18">
        <v>454.75</v>
      </c>
      <c r="E16" s="3"/>
    </row>
    <row r="17" spans="1:5" x14ac:dyDescent="0.25">
      <c r="A17" s="10" t="s">
        <v>26</v>
      </c>
      <c r="B17" s="17" t="s">
        <v>27</v>
      </c>
      <c r="C17" s="15" t="s">
        <v>28</v>
      </c>
      <c r="D17" s="18">
        <v>207.7</v>
      </c>
    </row>
    <row r="18" spans="1:5" x14ac:dyDescent="0.25">
      <c r="A18" s="10" t="s">
        <v>29</v>
      </c>
      <c r="B18" s="17" t="s">
        <v>30</v>
      </c>
      <c r="C18" s="15" t="s">
        <v>31</v>
      </c>
      <c r="D18" s="18">
        <v>150</v>
      </c>
    </row>
    <row r="19" spans="1:5" x14ac:dyDescent="0.25">
      <c r="A19" s="10" t="s">
        <v>32</v>
      </c>
      <c r="B19" s="17" t="s">
        <v>33</v>
      </c>
      <c r="C19" s="15" t="s">
        <v>34</v>
      </c>
      <c r="D19" s="18">
        <v>183</v>
      </c>
    </row>
    <row r="20" spans="1:5" x14ac:dyDescent="0.25">
      <c r="A20" s="10" t="s">
        <v>37</v>
      </c>
      <c r="B20" s="17"/>
      <c r="C20" s="10"/>
      <c r="D20" s="18">
        <f>SUM(D9:D19)</f>
        <v>2070.8500000000004</v>
      </c>
      <c r="E20" s="30">
        <f>D20/2</f>
        <v>1035.4250000000002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8" ma:contentTypeDescription="Create a new document." ma:contentTypeScope="" ma:versionID="aa424d85a4d23a05fe0b6bcc4c71fb50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8762e35487e9dfb90f1c4d75b200919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6AA74FBD-60EE-44FF-A577-8C1BABBACABA}"/>
</file>

<file path=customXml/itemProps2.xml><?xml version="1.0" encoding="utf-8"?>
<ds:datastoreItem xmlns:ds="http://schemas.openxmlformats.org/officeDocument/2006/customXml" ds:itemID="{C761D30B-CDF6-415A-B87E-4E39762F3E14}"/>
</file>

<file path=customXml/itemProps3.xml><?xml version="1.0" encoding="utf-8"?>
<ds:datastoreItem xmlns:ds="http://schemas.openxmlformats.org/officeDocument/2006/customXml" ds:itemID="{1A4ADE91-F2BB-4240-832D-DBD2A1EEE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Quote</vt:lpstr>
      <vt:lpstr>Calcs</vt:lpstr>
      <vt:lpstr>Calc 2</vt:lpstr>
      <vt:lpstr>Quote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Julie Wills</cp:lastModifiedBy>
  <cp:lastPrinted>2014-06-25T12:48:19Z</cp:lastPrinted>
  <dcterms:created xsi:type="dcterms:W3CDTF">2014-06-04T08:54:27Z</dcterms:created>
  <dcterms:modified xsi:type="dcterms:W3CDTF">2016-11-17T11:13:02Z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