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oncordeblinds-my.sharepoint.com/personal/margaret_concordeblinds_com/Documents/Desktop/"/>
    </mc:Choice>
  </mc:AlternateContent>
  <xr:revisionPtr revIDLastSave="0" documentId="8_{CF3577FA-0B35-4425-AE96-7C8042AC7E9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" sheetId="2" r:id="rId1"/>
    <sheet name="Analysis" sheetId="1" r:id="rId2"/>
  </sheets>
  <definedNames>
    <definedName name="_xlnm.Print_Titles" localSheetId="1">Analysis!$4:$5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H11" i="1"/>
  <c r="H65" i="1" l="1"/>
  <c r="B8" i="2" l="1"/>
  <c r="B4" i="2" l="1"/>
  <c r="H131" i="1" l="1"/>
  <c r="H77" i="1"/>
  <c r="B5" i="2" s="1"/>
  <c r="H132" i="1" l="1"/>
  <c r="B6" i="2"/>
  <c r="H66" i="1" l="1"/>
  <c r="H134" i="1" s="1"/>
  <c r="H136" i="1" s="1"/>
  <c r="B3" i="2"/>
  <c r="B7" i="2" s="1"/>
  <c r="B9" i="2" s="1"/>
  <c r="H137" i="1" l="1"/>
  <c r="B10" i="2" s="1"/>
  <c r="H138" i="1" l="1"/>
  <c r="B11" i="2" s="1"/>
  <c r="B19" i="2" s="1"/>
  <c r="B21" i="2" s="1"/>
</calcChain>
</file>

<file path=xl/sharedStrings.xml><?xml version="1.0" encoding="utf-8"?>
<sst xmlns="http://schemas.openxmlformats.org/spreadsheetml/2006/main" count="408" uniqueCount="137">
  <si>
    <t>Colvin</t>
  </si>
  <si>
    <t>Room</t>
  </si>
  <si>
    <t>Level</t>
  </si>
  <si>
    <t>Curtains</t>
  </si>
  <si>
    <t>Blinds</t>
  </si>
  <si>
    <t>Garden</t>
  </si>
  <si>
    <t>Boarding House</t>
  </si>
  <si>
    <t>HGL01</t>
  </si>
  <si>
    <t>GL01</t>
  </si>
  <si>
    <t>GL04</t>
  </si>
  <si>
    <t>Common Room</t>
  </si>
  <si>
    <t>GL10</t>
  </si>
  <si>
    <t>GL14</t>
  </si>
  <si>
    <t>Day room</t>
  </si>
  <si>
    <t>GL22</t>
  </si>
  <si>
    <t>Ground</t>
  </si>
  <si>
    <t>HG01</t>
  </si>
  <si>
    <t>Bed1</t>
  </si>
  <si>
    <t>HG04</t>
  </si>
  <si>
    <t>Corridor</t>
  </si>
  <si>
    <t>G03</t>
  </si>
  <si>
    <t>G04</t>
  </si>
  <si>
    <t>G05</t>
  </si>
  <si>
    <t>G06</t>
  </si>
  <si>
    <t>G07</t>
  </si>
  <si>
    <t>G08</t>
  </si>
  <si>
    <t>Common room</t>
  </si>
  <si>
    <t>Bedroom</t>
  </si>
  <si>
    <t>G10</t>
  </si>
  <si>
    <t>G11</t>
  </si>
  <si>
    <t>G12</t>
  </si>
  <si>
    <t>G21</t>
  </si>
  <si>
    <t>G22</t>
  </si>
  <si>
    <t>G23</t>
  </si>
  <si>
    <t>G24</t>
  </si>
  <si>
    <t>Dormitory</t>
  </si>
  <si>
    <t>G29</t>
  </si>
  <si>
    <t>G30</t>
  </si>
  <si>
    <t>G31</t>
  </si>
  <si>
    <t>G32</t>
  </si>
  <si>
    <t>G33</t>
  </si>
  <si>
    <t>G34</t>
  </si>
  <si>
    <t>First</t>
  </si>
  <si>
    <t>F02</t>
  </si>
  <si>
    <t>F03</t>
  </si>
  <si>
    <t>F04</t>
  </si>
  <si>
    <t>F05</t>
  </si>
  <si>
    <t>F06</t>
  </si>
  <si>
    <t>F07</t>
  </si>
  <si>
    <t>F08</t>
  </si>
  <si>
    <t>F10</t>
  </si>
  <si>
    <t>F11</t>
  </si>
  <si>
    <t>F12</t>
  </si>
  <si>
    <t>F13</t>
  </si>
  <si>
    <t>F14</t>
  </si>
  <si>
    <t>F21</t>
  </si>
  <si>
    <t>F22</t>
  </si>
  <si>
    <t>F23</t>
  </si>
  <si>
    <t>F24</t>
  </si>
  <si>
    <t>F25</t>
  </si>
  <si>
    <t>F26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</si>
  <si>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</si>
  <si>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</si>
  <si>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</si>
  <si>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</si>
  <si>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</si>
  <si>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</si>
  <si>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</si>
  <si>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</si>
  <si>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</si>
  <si>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Melvill</t>
  </si>
  <si>
    <t>HGL04</t>
  </si>
  <si>
    <t>Kitchen</t>
  </si>
  <si>
    <t>HGL08</t>
  </si>
  <si>
    <t>Lounge</t>
  </si>
  <si>
    <t>HGL09</t>
  </si>
  <si>
    <t>Living</t>
  </si>
  <si>
    <t>Entrance Lobby</t>
  </si>
  <si>
    <t>GL06</t>
  </si>
  <si>
    <t>Music room</t>
  </si>
  <si>
    <t>GL07</t>
  </si>
  <si>
    <t>GL12</t>
  </si>
  <si>
    <t>TV room</t>
  </si>
  <si>
    <t>G35</t>
  </si>
  <si>
    <t>F09</t>
  </si>
  <si>
    <t>F27</t>
  </si>
  <si>
    <t>F28</t>
  </si>
  <si>
    <t>F40</t>
  </si>
  <si>
    <t>F41</t>
  </si>
  <si>
    <t>Single</t>
  </si>
  <si>
    <t>Pair</t>
  </si>
  <si>
    <t xml:space="preserve"> </t>
  </si>
  <si>
    <t>Entrance Foyer</t>
  </si>
  <si>
    <t xml:space="preserve">Entrance </t>
  </si>
  <si>
    <t>HM Accommodation</t>
  </si>
  <si>
    <t>HM</t>
  </si>
  <si>
    <t>BH</t>
  </si>
  <si>
    <t>Colvin Total</t>
  </si>
  <si>
    <t>Melvill Total</t>
  </si>
  <si>
    <t>Overall Total</t>
  </si>
  <si>
    <t>VAT</t>
  </si>
  <si>
    <t>Total incl VAT</t>
  </si>
  <si>
    <t>Curtain Replacement</t>
  </si>
  <si>
    <t>Tender Summary</t>
  </si>
  <si>
    <t>Colvin HM Residence</t>
  </si>
  <si>
    <t>Colvin Boarding House</t>
  </si>
  <si>
    <t>Melvill HM Residence</t>
  </si>
  <si>
    <t>Total</t>
  </si>
  <si>
    <t>incl</t>
  </si>
  <si>
    <t>6% discount</t>
  </si>
  <si>
    <t>Contract Sum</t>
  </si>
  <si>
    <t>Melvill Boarding House</t>
  </si>
  <si>
    <t>Product</t>
  </si>
  <si>
    <t xml:space="preserve">Cost </t>
  </si>
  <si>
    <t>Cost</t>
  </si>
  <si>
    <t>Quantum Mist</t>
  </si>
  <si>
    <t>Lilac Atmosphere (blackout not required)</t>
  </si>
  <si>
    <t>Zinc Atmosphere (blackout not required)</t>
  </si>
  <si>
    <t>Not measured but same as per Colvin HG01</t>
  </si>
  <si>
    <t>Not blackout</t>
  </si>
  <si>
    <t>Blackouut</t>
  </si>
  <si>
    <t>New Track</t>
  </si>
  <si>
    <t>Tracks</t>
  </si>
  <si>
    <t>1 additional window to measure - say £400</t>
  </si>
  <si>
    <t xml:space="preserve">Trial </t>
  </si>
  <si>
    <t>Allow additional Colvin curtain</t>
  </si>
  <si>
    <t>Disposal of existing</t>
  </si>
  <si>
    <t>Contingency</t>
  </si>
  <si>
    <t>Project total</t>
  </si>
  <si>
    <t>Fixed budget</t>
  </si>
  <si>
    <t>Saving Required</t>
  </si>
  <si>
    <t>This is blackout curtain cost</t>
  </si>
  <si>
    <t>£2,635.42 omitted</t>
  </si>
  <si>
    <t>£2,603.97 omitted</t>
  </si>
  <si>
    <t>3 Pairs of curtains &amp; Corded tracks</t>
  </si>
  <si>
    <t>3 Pairs of curtains &amp; Corded Tracks</t>
  </si>
  <si>
    <t>There is £400 allocated to a room - figures are not in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</si>
</sst>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2" fillId="0" borderId="5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1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Font="1" applyBorder="1"/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4" fontId="2" fillId="0" borderId="4" xfId="0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right"/>
    </xf>
    <xf numFmtId="0" fontId="3" fillId="3" borderId="3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3" borderId="34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right"/>
    </xf>
    <xf numFmtId="0" fontId="2" fillId="5" borderId="31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right"/>
    </xf>
    <xf numFmtId="44" fontId="2" fillId="5" borderId="3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right"/>
    </xf>
    <xf numFmtId="44" fontId="2" fillId="0" borderId="36" xfId="0" applyNumberFormat="1" applyFont="1" applyBorder="1" applyAlignment="1">
      <alignment horizontal="center"/>
    </xf>
    <xf numFmtId="0" fontId="4" fillId="0" borderId="0" xfId="0" applyFont="1"/>
    <xf numFmtId="44" fontId="0" fillId="0" borderId="0" xfId="0" applyNumberFormat="1"/>
    <xf numFmtId="44" fontId="0" fillId="0" borderId="37" xfId="0" applyNumberFormat="1" applyBorder="1"/>
    <xf numFmtId="0" fontId="4" fillId="0" borderId="0" xfId="0" applyFont="1" applyAlignment="1">
      <alignment horizontal="right"/>
    </xf>
    <xf numFmtId="44" fontId="0" fillId="2" borderId="31" xfId="0" applyNumberFormat="1" applyFill="1" applyBorder="1"/>
    <xf numFmtId="44" fontId="2" fillId="0" borderId="36" xfId="0" applyNumberFormat="1" applyFont="1" applyBorder="1" applyAlignment="1">
      <alignment horizontal="right"/>
    </xf>
    <xf numFmtId="44" fontId="5" fillId="5" borderId="38" xfId="0" applyNumberFormat="1" applyFont="1" applyFill="1" applyBorder="1" applyAlignment="1">
      <alignment horizontal="center"/>
    </xf>
    <xf numFmtId="44" fontId="0" fillId="0" borderId="38" xfId="0" applyNumberFormat="1" applyBorder="1"/>
    <xf numFmtId="44" fontId="4" fillId="0" borderId="31" xfId="0" applyNumberFormat="1" applyFont="1" applyBorder="1"/>
    <xf numFmtId="44" fontId="2" fillId="0" borderId="0" xfId="0" applyNumberFormat="1" applyFont="1" applyAlignment="1">
      <alignment vertical="center"/>
    </xf>
    <xf numFmtId="0" fontId="3" fillId="0" borderId="36" xfId="0" applyFont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44" fontId="2" fillId="0" borderId="40" xfId="0" applyNumberFormat="1" applyFont="1" applyBorder="1" applyAlignment="1">
      <alignment horizontal="center" vertical="center" wrapText="1"/>
    </xf>
    <xf numFmtId="43" fontId="3" fillId="0" borderId="41" xfId="1" applyFont="1" applyBorder="1" applyAlignment="1">
      <alignment horizontal="center"/>
    </xf>
    <xf numFmtId="43" fontId="3" fillId="0" borderId="13" xfId="1" applyFont="1" applyBorder="1"/>
    <xf numFmtId="43" fontId="3" fillId="0" borderId="6" xfId="1" applyFont="1" applyBorder="1"/>
    <xf numFmtId="43" fontId="2" fillId="3" borderId="42" xfId="1" applyFont="1" applyFill="1" applyBorder="1"/>
    <xf numFmtId="43" fontId="3" fillId="0" borderId="39" xfId="1" applyFont="1" applyBorder="1" applyAlignment="1">
      <alignment horizontal="center"/>
    </xf>
    <xf numFmtId="43" fontId="3" fillId="0" borderId="41" xfId="1" applyFont="1" applyBorder="1"/>
    <xf numFmtId="43" fontId="3" fillId="0" borderId="43" xfId="1" applyFont="1" applyBorder="1"/>
    <xf numFmtId="43" fontId="3" fillId="0" borderId="9" xfId="1" applyFont="1" applyBorder="1"/>
    <xf numFmtId="43" fontId="2" fillId="3" borderId="33" xfId="1" applyFont="1" applyFill="1" applyBorder="1"/>
    <xf numFmtId="43" fontId="2" fillId="3" borderId="32" xfId="1" applyFont="1" applyFill="1" applyBorder="1" applyAlignment="1">
      <alignment horizontal="center"/>
    </xf>
    <xf numFmtId="43" fontId="3" fillId="0" borderId="6" xfId="1" applyFont="1" applyBorder="1" applyAlignment="1">
      <alignment vertical="top"/>
    </xf>
    <xf numFmtId="43" fontId="2" fillId="3" borderId="18" xfId="1" applyFont="1" applyFill="1" applyBorder="1"/>
    <xf numFmtId="43" fontId="2" fillId="3" borderId="37" xfId="1" applyFont="1" applyFill="1" applyBorder="1"/>
    <xf numFmtId="43" fontId="2" fillId="3" borderId="36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36" xfId="0" applyFont="1" applyBorder="1" applyAlignment="1">
      <alignment horizontal="center" vertical="top" wrapText="1"/>
    </xf>
    <xf numFmtId="43" fontId="3" fillId="0" borderId="41" xfId="1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43" fontId="3" fillId="0" borderId="41" xfId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5" xfId="0" applyFont="1" applyBorder="1" applyAlignment="1">
      <alignment vertical="top"/>
    </xf>
    <xf numFmtId="0" fontId="3" fillId="0" borderId="36" xfId="0" applyFont="1" applyBorder="1" applyAlignment="1">
      <alignment horizontal="center" vertical="top"/>
    </xf>
    <xf numFmtId="0" fontId="3" fillId="0" borderId="48" xfId="0" applyFont="1" applyBorder="1" applyAlignment="1">
      <alignment horizontal="center"/>
    </xf>
    <xf numFmtId="43" fontId="3" fillId="0" borderId="49" xfId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4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44" fontId="4" fillId="0" borderId="0" xfId="0" applyNumberFormat="1" applyFont="1" applyAlignment="1">
      <alignment vertical="top"/>
    </xf>
    <xf numFmtId="44" fontId="0" fillId="0" borderId="37" xfId="0" applyNumberFormat="1" applyBorder="1" applyAlignment="1">
      <alignment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44" fontId="4" fillId="0" borderId="0" xfId="0" applyNumberFormat="1" applyFont="1"/>
    <xf numFmtId="0" fontId="7" fillId="0" borderId="0" xfId="0" applyFont="1" applyAlignment="1">
      <alignment horizontal="right"/>
    </xf>
    <xf numFmtId="44" fontId="7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8" fillId="0" borderId="36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44" fontId="2" fillId="6" borderId="4" xfId="0" applyNumberFormat="1" applyFont="1" applyFill="1" applyBorder="1" applyAlignment="1">
      <alignment horizontal="center" vertical="center" wrapText="1"/>
    </xf>
    <xf numFmtId="44" fontId="2" fillId="6" borderId="9" xfId="0" applyNumberFormat="1" applyFont="1" applyFill="1" applyBorder="1" applyAlignment="1">
      <alignment horizontal="center" vertical="center" wrapText="1"/>
    </xf>
    <xf numFmtId="43" fontId="3" fillId="0" borderId="41" xfId="1" applyFont="1" applyBorder="1" applyAlignment="1">
      <alignment horizontal="center" vertical="center"/>
    </xf>
    <xf numFmtId="44" fontId="2" fillId="6" borderId="45" xfId="0" applyNumberFormat="1" applyFont="1" applyFill="1" applyBorder="1" applyAlignment="1">
      <alignment horizontal="center" vertical="center" wrapText="1"/>
    </xf>
    <xf numFmtId="44" fontId="2" fillId="6" borderId="4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4" workbookViewId="0">
      <selection activeCell="G8" sqref="G8"/>
    </sheetView>
  </sheetViews>
  <sheetFormatPr defaultRowHeight="14.4" x14ac:dyDescent="0.3"/>
  <cols>
    <col min="1" max="1" width="21.109375" bestFit="1" customWidth="1"/>
    <col min="2" max="2" width="13.33203125" customWidth="1"/>
  </cols>
  <sheetData>
    <row r="1" spans="1:7" ht="18" x14ac:dyDescent="0.35">
      <c r="A1" s="1" t="s">
        <v>103</v>
      </c>
    </row>
    <row r="2" spans="1:7" s="41" customFormat="1" x14ac:dyDescent="0.3">
      <c r="B2" s="69" t="s">
        <v>114</v>
      </c>
    </row>
    <row r="3" spans="1:7" x14ac:dyDescent="0.3">
      <c r="A3" t="s">
        <v>104</v>
      </c>
      <c r="B3" s="42">
        <f>Analysis!H11</f>
        <v>2482.37</v>
      </c>
    </row>
    <row r="4" spans="1:7" x14ac:dyDescent="0.3">
      <c r="A4" t="s">
        <v>105</v>
      </c>
      <c r="B4" s="42">
        <f>Analysis!H65</f>
        <v>27518.809999999976</v>
      </c>
    </row>
    <row r="5" spans="1:7" x14ac:dyDescent="0.3">
      <c r="A5" t="s">
        <v>106</v>
      </c>
      <c r="B5" s="42">
        <f>Analysis!H77</f>
        <v>6110.8899999999994</v>
      </c>
      <c r="G5" t="s">
        <v>91</v>
      </c>
    </row>
    <row r="6" spans="1:7" x14ac:dyDescent="0.3">
      <c r="A6" t="s">
        <v>111</v>
      </c>
      <c r="B6" s="43">
        <f>Analysis!H131</f>
        <v>25663.850000000002</v>
      </c>
    </row>
    <row r="7" spans="1:7" x14ac:dyDescent="0.3">
      <c r="A7" s="44" t="s">
        <v>107</v>
      </c>
      <c r="B7" s="42">
        <f>SUM(B3:B6)</f>
        <v>61775.919999999984</v>
      </c>
    </row>
    <row r="8" spans="1:7" x14ac:dyDescent="0.3">
      <c r="A8" s="44" t="s">
        <v>100</v>
      </c>
      <c r="B8" s="68" t="str">
        <f>Analysis!H135</f>
        <v>incl</v>
      </c>
    </row>
    <row r="9" spans="1:7" ht="15" thickBot="1" x14ac:dyDescent="0.35">
      <c r="A9" s="44" t="s">
        <v>99</v>
      </c>
      <c r="B9" s="45">
        <f>SUM(B7:B8)</f>
        <v>61775.919999999984</v>
      </c>
    </row>
    <row r="10" spans="1:7" ht="15" thickTop="1" x14ac:dyDescent="0.3">
      <c r="A10" s="44" t="s">
        <v>109</v>
      </c>
      <c r="B10" s="48">
        <f>Analysis!H137</f>
        <v>-3706.5551999999984</v>
      </c>
    </row>
    <row r="11" spans="1:7" ht="15" thickBot="1" x14ac:dyDescent="0.35">
      <c r="A11" s="44" t="s">
        <v>110</v>
      </c>
      <c r="B11" s="49">
        <f>Analysis!H138</f>
        <v>58069.364799999981</v>
      </c>
    </row>
    <row r="12" spans="1:7" ht="15" thickTop="1" x14ac:dyDescent="0.3"/>
    <row r="13" spans="1:7" s="91" customFormat="1" ht="28.8" x14ac:dyDescent="0.3">
      <c r="A13" s="89" t="s">
        <v>125</v>
      </c>
      <c r="B13" s="90">
        <v>400</v>
      </c>
    </row>
    <row r="14" spans="1:7" s="91" customFormat="1" x14ac:dyDescent="0.3">
      <c r="A14" s="92" t="s">
        <v>124</v>
      </c>
      <c r="B14" s="90">
        <v>227.4</v>
      </c>
    </row>
    <row r="15" spans="1:7" s="91" customFormat="1" x14ac:dyDescent="0.3">
      <c r="A15" s="92" t="s">
        <v>126</v>
      </c>
      <c r="B15" s="90">
        <v>1000</v>
      </c>
    </row>
    <row r="16" spans="1:7" s="91" customFormat="1" x14ac:dyDescent="0.3">
      <c r="A16" s="92" t="s">
        <v>127</v>
      </c>
      <c r="B16" s="94">
        <v>1000</v>
      </c>
    </row>
    <row r="17" spans="1:2" s="91" customFormat="1" x14ac:dyDescent="0.3">
      <c r="B17" s="93">
        <f>SUM(B13:B16)</f>
        <v>2627.4</v>
      </c>
    </row>
    <row r="19" spans="1:2" x14ac:dyDescent="0.3">
      <c r="A19" s="95" t="s">
        <v>128</v>
      </c>
      <c r="B19" s="97">
        <f>B11+B17</f>
        <v>60696.764799999983</v>
      </c>
    </row>
    <row r="20" spans="1:2" x14ac:dyDescent="0.3">
      <c r="A20" s="96" t="s">
        <v>129</v>
      </c>
      <c r="B20" s="42">
        <v>60000</v>
      </c>
    </row>
    <row r="21" spans="1:2" x14ac:dyDescent="0.3">
      <c r="A21" s="98" t="s">
        <v>130</v>
      </c>
      <c r="B21" s="99">
        <f>B19-B20</f>
        <v>696.76479999998264</v>
      </c>
    </row>
    <row r="22" spans="1:2" x14ac:dyDescent="0.3">
      <c r="B22" s="4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9"/>
  <sheetViews>
    <sheetView tabSelected="1" topLeftCell="A101" workbookViewId="0">
      <selection activeCell="L10" sqref="L10"/>
    </sheetView>
  </sheetViews>
  <sheetFormatPr defaultColWidth="9.109375" defaultRowHeight="13.8" x14ac:dyDescent="0.3"/>
  <cols>
    <col min="1" max="1" width="9.109375" style="4"/>
    <col min="2" max="2" width="9.109375" style="5"/>
    <col min="3" max="3" width="14.6640625" style="5" bestFit="1" customWidth="1"/>
    <col min="4" max="4" width="5.5546875" style="5" bestFit="1" customWidth="1"/>
    <col min="5" max="5" width="6.109375" style="5" customWidth="1"/>
    <col min="6" max="6" width="5.5546875" style="5" bestFit="1" customWidth="1"/>
    <col min="7" max="7" width="12.88671875" style="5" customWidth="1"/>
    <col min="8" max="8" width="14.109375" style="22" customWidth="1"/>
    <col min="9" max="9" width="18" style="4" customWidth="1"/>
    <col min="10" max="16384" width="9.109375" style="4"/>
  </cols>
  <sheetData>
    <row r="1" spans="1:12" s="2" customFormat="1" ht="18" x14ac:dyDescent="0.35">
      <c r="A1" s="1" t="s">
        <v>102</v>
      </c>
      <c r="B1" s="3"/>
      <c r="C1" s="3"/>
      <c r="D1" s="3"/>
      <c r="E1" s="3"/>
      <c r="F1" s="3"/>
      <c r="G1" s="3"/>
      <c r="H1" s="21"/>
    </row>
    <row r="2" spans="1:12" s="2" customFormat="1" ht="18" x14ac:dyDescent="0.35">
      <c r="A2" s="1"/>
      <c r="B2" s="3"/>
      <c r="C2" s="3"/>
      <c r="D2" s="3"/>
      <c r="E2" s="3"/>
      <c r="F2" s="3"/>
      <c r="G2" s="3"/>
      <c r="H2" s="21"/>
    </row>
    <row r="3" spans="1:12" ht="33.75" customHeight="1" thickBot="1" x14ac:dyDescent="0.35">
      <c r="A3" s="78" t="s">
        <v>0</v>
      </c>
      <c r="F3" s="50"/>
      <c r="G3" s="50"/>
      <c r="H3" s="75"/>
    </row>
    <row r="4" spans="1:12" s="6" customFormat="1" ht="12.75" customHeight="1" x14ac:dyDescent="0.3">
      <c r="A4" s="113" t="s">
        <v>2</v>
      </c>
      <c r="B4" s="115" t="s">
        <v>1</v>
      </c>
      <c r="C4" s="115" t="s">
        <v>1</v>
      </c>
      <c r="D4" s="130" t="s">
        <v>3</v>
      </c>
      <c r="E4" s="130"/>
      <c r="F4" s="131" t="s">
        <v>4</v>
      </c>
      <c r="G4" s="133" t="s">
        <v>112</v>
      </c>
      <c r="H4" s="123" t="s">
        <v>113</v>
      </c>
    </row>
    <row r="5" spans="1:12" s="6" customFormat="1" ht="27.75" customHeight="1" thickBot="1" x14ac:dyDescent="0.35">
      <c r="A5" s="114"/>
      <c r="B5" s="116"/>
      <c r="C5" s="116"/>
      <c r="D5" s="7" t="s">
        <v>89</v>
      </c>
      <c r="E5" s="7" t="s">
        <v>90</v>
      </c>
      <c r="F5" s="132"/>
      <c r="G5" s="134"/>
      <c r="H5" s="124"/>
    </row>
    <row r="6" spans="1:12" s="6" customFormat="1" x14ac:dyDescent="0.3">
      <c r="A6" s="128" t="s">
        <v>94</v>
      </c>
      <c r="B6" s="129"/>
      <c r="C6" s="15"/>
      <c r="D6" s="15"/>
      <c r="E6" s="15"/>
      <c r="F6" s="15"/>
      <c r="G6" s="70"/>
      <c r="H6" s="53"/>
    </row>
    <row r="7" spans="1:12" x14ac:dyDescent="0.3">
      <c r="A7" s="13" t="s">
        <v>5</v>
      </c>
      <c r="B7" s="14" t="s">
        <v>7</v>
      </c>
      <c r="C7" s="14" t="s">
        <v>93</v>
      </c>
      <c r="D7" s="14"/>
      <c r="E7" s="14">
        <v>1</v>
      </c>
      <c r="F7" s="9"/>
      <c r="G7" s="51" t="s">
        <v>115</v>
      </c>
      <c r="H7" s="54">
        <v>257.3</v>
      </c>
    </row>
    <row r="8" spans="1:12" x14ac:dyDescent="0.3">
      <c r="A8" s="10" t="s">
        <v>15</v>
      </c>
      <c r="B8" s="9" t="s">
        <v>16</v>
      </c>
      <c r="C8" s="9" t="s">
        <v>17</v>
      </c>
      <c r="D8" s="9">
        <v>2</v>
      </c>
      <c r="E8" s="9">
        <v>2</v>
      </c>
      <c r="F8" s="9"/>
      <c r="G8" s="51" t="s">
        <v>115</v>
      </c>
      <c r="H8" s="54">
        <v>1123.73</v>
      </c>
    </row>
    <row r="9" spans="1:12" x14ac:dyDescent="0.3">
      <c r="A9" s="8"/>
      <c r="B9" s="9" t="s">
        <v>18</v>
      </c>
      <c r="C9" s="9" t="s">
        <v>19</v>
      </c>
      <c r="D9" s="9"/>
      <c r="E9" s="9">
        <v>4</v>
      </c>
      <c r="F9" s="9"/>
      <c r="G9" s="51" t="s">
        <v>115</v>
      </c>
      <c r="H9" s="54">
        <v>1101.3399999999999</v>
      </c>
    </row>
    <row r="10" spans="1:12" ht="41.4" x14ac:dyDescent="0.3">
      <c r="A10" s="16"/>
      <c r="B10" s="14"/>
      <c r="C10" s="14"/>
      <c r="D10" s="14"/>
      <c r="E10" s="14"/>
      <c r="F10" s="9"/>
      <c r="G10" s="86"/>
      <c r="H10" s="87"/>
      <c r="I10" s="88" t="s">
        <v>123</v>
      </c>
      <c r="L10" s="135"/>
    </row>
    <row r="11" spans="1:12" ht="14.4" thickBot="1" x14ac:dyDescent="0.35">
      <c r="A11" s="16"/>
      <c r="B11" s="14"/>
      <c r="C11" s="14"/>
      <c r="D11" s="14"/>
      <c r="E11" s="14"/>
      <c r="F11" s="76" t="s">
        <v>95</v>
      </c>
      <c r="G11" s="72"/>
      <c r="H11" s="57">
        <f>SUM(H7:H10)</f>
        <v>2482.37</v>
      </c>
    </row>
    <row r="12" spans="1:12" ht="14.4" thickTop="1" x14ac:dyDescent="0.3">
      <c r="A12" s="16"/>
      <c r="B12" s="14"/>
      <c r="C12" s="14"/>
      <c r="D12" s="14"/>
      <c r="E12" s="14"/>
      <c r="F12" s="9"/>
      <c r="G12" s="71"/>
      <c r="H12" s="58"/>
    </row>
    <row r="13" spans="1:12" x14ac:dyDescent="0.3">
      <c r="A13" s="121" t="s">
        <v>6</v>
      </c>
      <c r="B13" s="122"/>
      <c r="C13" s="14"/>
      <c r="D13" s="14"/>
      <c r="E13" s="14"/>
      <c r="F13" s="9"/>
      <c r="G13" s="71"/>
      <c r="H13" s="54"/>
    </row>
    <row r="14" spans="1:12" x14ac:dyDescent="0.3">
      <c r="A14" s="10" t="s">
        <v>5</v>
      </c>
      <c r="B14" s="9" t="s">
        <v>8</v>
      </c>
      <c r="C14" s="9" t="s">
        <v>92</v>
      </c>
      <c r="D14" s="9"/>
      <c r="E14" s="9">
        <v>1</v>
      </c>
      <c r="F14" s="9"/>
      <c r="G14" s="51" t="s">
        <v>115</v>
      </c>
      <c r="H14" s="59">
        <v>684.56</v>
      </c>
    </row>
    <row r="15" spans="1:12" s="30" customFormat="1" ht="55.2" x14ac:dyDescent="0.3">
      <c r="A15" s="28"/>
      <c r="B15" s="101" t="s">
        <v>9</v>
      </c>
      <c r="C15" s="101" t="s">
        <v>10</v>
      </c>
      <c r="D15" s="101">
        <v>1</v>
      </c>
      <c r="E15" s="101">
        <v>4</v>
      </c>
      <c r="F15" s="101"/>
      <c r="G15" s="103" t="s">
        <v>116</v>
      </c>
      <c r="H15" s="80">
        <v>0</v>
      </c>
      <c r="I15" s="30" t="s">
        <v>132</v>
      </c>
    </row>
    <row r="16" spans="1:12" s="30" customFormat="1" ht="55.2" x14ac:dyDescent="0.3">
      <c r="A16" s="28"/>
      <c r="B16" s="29" t="s">
        <v>11</v>
      </c>
      <c r="C16" s="29" t="s">
        <v>10</v>
      </c>
      <c r="D16" s="29">
        <v>5</v>
      </c>
      <c r="E16" s="29"/>
      <c r="F16" s="29"/>
      <c r="G16" s="79" t="s">
        <v>116</v>
      </c>
      <c r="H16" s="80">
        <v>1726.51</v>
      </c>
    </row>
    <row r="17" spans="1:13" x14ac:dyDescent="0.3">
      <c r="A17" s="8"/>
      <c r="B17" s="9" t="s">
        <v>12</v>
      </c>
      <c r="C17" s="9" t="s">
        <v>13</v>
      </c>
      <c r="D17" s="9"/>
      <c r="E17" s="9">
        <v>3</v>
      </c>
      <c r="F17" s="100">
        <v>3</v>
      </c>
      <c r="G17" s="51"/>
      <c r="H17" s="59">
        <v>985.32</v>
      </c>
      <c r="I17" s="104" t="s">
        <v>131</v>
      </c>
      <c r="J17" s="4" t="s">
        <v>134</v>
      </c>
      <c r="M17" s="135"/>
    </row>
    <row r="18" spans="1:13" s="83" customFormat="1" ht="25.5" customHeight="1" x14ac:dyDescent="0.3">
      <c r="A18" s="81"/>
      <c r="B18" s="29" t="s">
        <v>14</v>
      </c>
      <c r="C18" s="29" t="s">
        <v>10</v>
      </c>
      <c r="D18" s="29"/>
      <c r="E18" s="29">
        <v>3</v>
      </c>
      <c r="F18" s="101">
        <v>3</v>
      </c>
      <c r="G18" s="79"/>
      <c r="H18" s="82">
        <v>1104.45</v>
      </c>
      <c r="I18" s="104"/>
      <c r="K18" s="83" t="s">
        <v>135</v>
      </c>
      <c r="M18" s="136"/>
    </row>
    <row r="19" spans="1:13" x14ac:dyDescent="0.3">
      <c r="A19" s="10" t="s">
        <v>15</v>
      </c>
      <c r="B19" s="9" t="s">
        <v>20</v>
      </c>
      <c r="C19" s="9" t="s">
        <v>27</v>
      </c>
      <c r="D19" s="9"/>
      <c r="E19" s="9">
        <v>1</v>
      </c>
      <c r="F19" s="9"/>
      <c r="G19" s="51" t="s">
        <v>115</v>
      </c>
      <c r="H19" s="59">
        <v>319.37</v>
      </c>
    </row>
    <row r="20" spans="1:13" x14ac:dyDescent="0.3">
      <c r="A20" s="8"/>
      <c r="B20" s="9" t="s">
        <v>21</v>
      </c>
      <c r="C20" s="9" t="s">
        <v>27</v>
      </c>
      <c r="D20" s="9">
        <v>1</v>
      </c>
      <c r="E20" s="9">
        <v>1</v>
      </c>
      <c r="F20" s="9"/>
      <c r="G20" s="51" t="s">
        <v>115</v>
      </c>
      <c r="H20" s="59">
        <v>543.88</v>
      </c>
    </row>
    <row r="21" spans="1:13" x14ac:dyDescent="0.3">
      <c r="A21" s="8"/>
      <c r="B21" s="9" t="s">
        <v>22</v>
      </c>
      <c r="C21" s="9" t="s">
        <v>27</v>
      </c>
      <c r="D21" s="9">
        <v>1</v>
      </c>
      <c r="E21" s="9">
        <v>1</v>
      </c>
      <c r="F21" s="9"/>
      <c r="G21" s="51" t="s">
        <v>115</v>
      </c>
      <c r="H21" s="59">
        <v>543.88</v>
      </c>
    </row>
    <row r="22" spans="1:13" x14ac:dyDescent="0.3">
      <c r="A22" s="8"/>
      <c r="B22" s="9" t="s">
        <v>23</v>
      </c>
      <c r="C22" s="9" t="s">
        <v>27</v>
      </c>
      <c r="D22" s="9">
        <v>1</v>
      </c>
      <c r="E22" s="9">
        <v>1</v>
      </c>
      <c r="F22" s="9"/>
      <c r="G22" s="51" t="s">
        <v>115</v>
      </c>
      <c r="H22" s="59">
        <v>543.88</v>
      </c>
    </row>
    <row r="23" spans="1:13" x14ac:dyDescent="0.3">
      <c r="A23" s="8"/>
      <c r="B23" s="9" t="s">
        <v>24</v>
      </c>
      <c r="C23" s="9" t="s">
        <v>27</v>
      </c>
      <c r="D23" s="9">
        <v>1</v>
      </c>
      <c r="E23" s="9">
        <v>1</v>
      </c>
      <c r="F23" s="9"/>
      <c r="G23" s="51" t="s">
        <v>115</v>
      </c>
      <c r="H23" s="59">
        <v>543.88</v>
      </c>
    </row>
    <row r="24" spans="1:13" s="30" customFormat="1" x14ac:dyDescent="0.3">
      <c r="A24" s="28"/>
      <c r="B24" s="29" t="s">
        <v>25</v>
      </c>
      <c r="C24" s="29" t="s">
        <v>26</v>
      </c>
      <c r="D24" s="29">
        <v>2</v>
      </c>
      <c r="E24" s="29">
        <v>4</v>
      </c>
      <c r="F24" s="29"/>
      <c r="G24" s="51" t="s">
        <v>115</v>
      </c>
      <c r="H24" s="80">
        <v>2816.32</v>
      </c>
    </row>
    <row r="25" spans="1:13" x14ac:dyDescent="0.3">
      <c r="A25" s="8"/>
      <c r="B25" s="9" t="s">
        <v>28</v>
      </c>
      <c r="C25" s="9" t="s">
        <v>27</v>
      </c>
      <c r="D25" s="9"/>
      <c r="E25" s="9">
        <v>1</v>
      </c>
      <c r="F25" s="9"/>
      <c r="G25" s="51" t="s">
        <v>115</v>
      </c>
      <c r="H25" s="59">
        <v>319.37</v>
      </c>
    </row>
    <row r="26" spans="1:13" x14ac:dyDescent="0.3">
      <c r="A26" s="8"/>
      <c r="B26" s="9" t="s">
        <v>29</v>
      </c>
      <c r="C26" s="9" t="s">
        <v>27</v>
      </c>
      <c r="D26" s="9"/>
      <c r="E26" s="9">
        <v>1</v>
      </c>
      <c r="F26" s="9"/>
      <c r="G26" s="51" t="s">
        <v>115</v>
      </c>
      <c r="H26" s="59">
        <v>319.37</v>
      </c>
    </row>
    <row r="27" spans="1:13" x14ac:dyDescent="0.3">
      <c r="A27" s="8"/>
      <c r="B27" s="9" t="s">
        <v>30</v>
      </c>
      <c r="C27" s="9" t="s">
        <v>27</v>
      </c>
      <c r="D27" s="9">
        <v>1</v>
      </c>
      <c r="E27" s="9">
        <v>1</v>
      </c>
      <c r="F27" s="9"/>
      <c r="G27" s="51" t="s">
        <v>115</v>
      </c>
      <c r="H27" s="59">
        <v>543.88</v>
      </c>
    </row>
    <row r="28" spans="1:13" x14ac:dyDescent="0.3">
      <c r="A28" s="8"/>
      <c r="B28" s="9" t="s">
        <v>31</v>
      </c>
      <c r="C28" s="9" t="s">
        <v>35</v>
      </c>
      <c r="D28" s="107">
        <v>10</v>
      </c>
      <c r="E28" s="107">
        <v>10</v>
      </c>
      <c r="F28" s="9"/>
      <c r="G28" s="51" t="s">
        <v>115</v>
      </c>
      <c r="H28" s="125">
        <v>5384.2</v>
      </c>
    </row>
    <row r="29" spans="1:13" x14ac:dyDescent="0.3">
      <c r="A29" s="8"/>
      <c r="B29" s="9" t="s">
        <v>32</v>
      </c>
      <c r="C29" s="9" t="s">
        <v>35</v>
      </c>
      <c r="D29" s="108"/>
      <c r="E29" s="108"/>
      <c r="F29" s="9"/>
      <c r="G29" s="51" t="s">
        <v>115</v>
      </c>
      <c r="H29" s="125"/>
    </row>
    <row r="30" spans="1:13" x14ac:dyDescent="0.3">
      <c r="A30" s="8"/>
      <c r="B30" s="9" t="s">
        <v>33</v>
      </c>
      <c r="C30" s="9" t="s">
        <v>35</v>
      </c>
      <c r="D30" s="108"/>
      <c r="E30" s="108"/>
      <c r="F30" s="9"/>
      <c r="G30" s="51" t="s">
        <v>115</v>
      </c>
      <c r="H30" s="125"/>
    </row>
    <row r="31" spans="1:13" x14ac:dyDescent="0.3">
      <c r="A31" s="8"/>
      <c r="B31" s="9" t="s">
        <v>34</v>
      </c>
      <c r="C31" s="9" t="s">
        <v>35</v>
      </c>
      <c r="D31" s="108"/>
      <c r="E31" s="108"/>
      <c r="F31" s="9"/>
      <c r="G31" s="51" t="s">
        <v>115</v>
      </c>
      <c r="H31" s="125"/>
    </row>
    <row r="32" spans="1:13" x14ac:dyDescent="0.3">
      <c r="A32" s="8"/>
      <c r="B32" s="9" t="s">
        <v>36</v>
      </c>
      <c r="C32" s="9" t="s">
        <v>35</v>
      </c>
      <c r="D32" s="108"/>
      <c r="E32" s="108"/>
      <c r="F32" s="9"/>
      <c r="G32" s="51" t="s">
        <v>115</v>
      </c>
      <c r="H32" s="125"/>
    </row>
    <row r="33" spans="1:8" x14ac:dyDescent="0.3">
      <c r="A33" s="8"/>
      <c r="B33" s="9" t="s">
        <v>37</v>
      </c>
      <c r="C33" s="9" t="s">
        <v>35</v>
      </c>
      <c r="D33" s="108"/>
      <c r="E33" s="108"/>
      <c r="F33" s="9"/>
      <c r="G33" s="51" t="s">
        <v>115</v>
      </c>
      <c r="H33" s="125"/>
    </row>
    <row r="34" spans="1:8" x14ac:dyDescent="0.3">
      <c r="A34" s="8"/>
      <c r="B34" s="9" t="s">
        <v>38</v>
      </c>
      <c r="C34" s="9" t="s">
        <v>35</v>
      </c>
      <c r="D34" s="108"/>
      <c r="E34" s="108"/>
      <c r="F34" s="9"/>
      <c r="G34" s="51" t="s">
        <v>115</v>
      </c>
      <c r="H34" s="125"/>
    </row>
    <row r="35" spans="1:8" x14ac:dyDescent="0.3">
      <c r="A35" s="8"/>
      <c r="B35" s="9" t="s">
        <v>39</v>
      </c>
      <c r="C35" s="9" t="s">
        <v>35</v>
      </c>
      <c r="D35" s="108"/>
      <c r="E35" s="108"/>
      <c r="F35" s="9"/>
      <c r="G35" s="51" t="s">
        <v>115</v>
      </c>
      <c r="H35" s="125"/>
    </row>
    <row r="36" spans="1:8" x14ac:dyDescent="0.3">
      <c r="A36" s="8"/>
      <c r="B36" s="9" t="s">
        <v>40</v>
      </c>
      <c r="C36" s="9" t="s">
        <v>35</v>
      </c>
      <c r="D36" s="108"/>
      <c r="E36" s="108"/>
      <c r="F36" s="9"/>
      <c r="G36" s="51" t="s">
        <v>115</v>
      </c>
      <c r="H36" s="125"/>
    </row>
    <row r="37" spans="1:8" x14ac:dyDescent="0.3">
      <c r="A37" s="8"/>
      <c r="B37" s="9" t="s">
        <v>41</v>
      </c>
      <c r="C37" s="9" t="s">
        <v>35</v>
      </c>
      <c r="D37" s="109"/>
      <c r="E37" s="109"/>
      <c r="F37" s="9"/>
      <c r="G37" s="51" t="s">
        <v>115</v>
      </c>
      <c r="H37" s="125"/>
    </row>
    <row r="38" spans="1:8" x14ac:dyDescent="0.3">
      <c r="A38" s="10" t="s">
        <v>42</v>
      </c>
      <c r="B38" s="9" t="s">
        <v>43</v>
      </c>
      <c r="C38" s="9" t="s">
        <v>27</v>
      </c>
      <c r="D38" s="9"/>
      <c r="E38" s="9">
        <v>1</v>
      </c>
      <c r="F38" s="9"/>
      <c r="G38" s="51" t="s">
        <v>115</v>
      </c>
      <c r="H38" s="59">
        <v>319.37</v>
      </c>
    </row>
    <row r="39" spans="1:8" x14ac:dyDescent="0.3">
      <c r="A39" s="8"/>
      <c r="B39" s="9" t="s">
        <v>44</v>
      </c>
      <c r="C39" s="9" t="s">
        <v>27</v>
      </c>
      <c r="D39" s="9"/>
      <c r="E39" s="9">
        <v>1</v>
      </c>
      <c r="F39" s="9"/>
      <c r="G39" s="51" t="s">
        <v>115</v>
      </c>
      <c r="H39" s="59">
        <v>319.37</v>
      </c>
    </row>
    <row r="40" spans="1:8" x14ac:dyDescent="0.3">
      <c r="A40" s="8"/>
      <c r="B40" s="9" t="s">
        <v>45</v>
      </c>
      <c r="C40" s="9" t="s">
        <v>27</v>
      </c>
      <c r="D40" s="9"/>
      <c r="E40" s="9">
        <v>1</v>
      </c>
      <c r="F40" s="9"/>
      <c r="G40" s="51" t="s">
        <v>115</v>
      </c>
      <c r="H40" s="59">
        <v>319.37</v>
      </c>
    </row>
    <row r="41" spans="1:8" x14ac:dyDescent="0.3">
      <c r="A41" s="8"/>
      <c r="B41" s="9" t="s">
        <v>46</v>
      </c>
      <c r="C41" s="9" t="s">
        <v>27</v>
      </c>
      <c r="D41" s="9"/>
      <c r="E41" s="9">
        <v>1</v>
      </c>
      <c r="F41" s="9"/>
      <c r="G41" s="51" t="s">
        <v>115</v>
      </c>
      <c r="H41" s="59">
        <v>319.37</v>
      </c>
    </row>
    <row r="42" spans="1:8" x14ac:dyDescent="0.3">
      <c r="A42" s="8"/>
      <c r="B42" s="9" t="s">
        <v>47</v>
      </c>
      <c r="C42" s="9" t="s">
        <v>27</v>
      </c>
      <c r="D42" s="9"/>
      <c r="E42" s="9">
        <v>1</v>
      </c>
      <c r="F42" s="9"/>
      <c r="G42" s="51" t="s">
        <v>115</v>
      </c>
      <c r="H42" s="59">
        <v>319.37</v>
      </c>
    </row>
    <row r="43" spans="1:8" x14ac:dyDescent="0.3">
      <c r="A43" s="8"/>
      <c r="B43" s="9" t="s">
        <v>48</v>
      </c>
      <c r="C43" s="9" t="s">
        <v>27</v>
      </c>
      <c r="D43" s="9"/>
      <c r="E43" s="9">
        <v>1</v>
      </c>
      <c r="F43" s="9"/>
      <c r="G43" s="51" t="s">
        <v>115</v>
      </c>
      <c r="H43" s="59">
        <v>319.37</v>
      </c>
    </row>
    <row r="44" spans="1:8" x14ac:dyDescent="0.3">
      <c r="A44" s="8"/>
      <c r="B44" s="9" t="s">
        <v>49</v>
      </c>
      <c r="C44" s="9" t="s">
        <v>27</v>
      </c>
      <c r="D44" s="9"/>
      <c r="E44" s="9">
        <v>1</v>
      </c>
      <c r="F44" s="9"/>
      <c r="G44" s="51" t="s">
        <v>115</v>
      </c>
      <c r="H44" s="59">
        <v>319.37</v>
      </c>
    </row>
    <row r="45" spans="1:8" s="30" customFormat="1" x14ac:dyDescent="0.3">
      <c r="A45" s="28"/>
      <c r="B45" s="29" t="s">
        <v>50</v>
      </c>
      <c r="C45" s="29" t="s">
        <v>10</v>
      </c>
      <c r="D45" s="29">
        <v>2</v>
      </c>
      <c r="E45" s="29">
        <v>4</v>
      </c>
      <c r="F45" s="29"/>
      <c r="G45" s="51" t="s">
        <v>115</v>
      </c>
      <c r="H45" s="80">
        <v>2836.32</v>
      </c>
    </row>
    <row r="46" spans="1:8" x14ac:dyDescent="0.3">
      <c r="A46" s="8"/>
      <c r="B46" s="9" t="s">
        <v>51</v>
      </c>
      <c r="C46" s="9" t="s">
        <v>27</v>
      </c>
      <c r="D46" s="9"/>
      <c r="E46" s="9">
        <v>1</v>
      </c>
      <c r="F46" s="9"/>
      <c r="G46" s="51" t="s">
        <v>115</v>
      </c>
      <c r="H46" s="59">
        <v>319.37</v>
      </c>
    </row>
    <row r="47" spans="1:8" x14ac:dyDescent="0.3">
      <c r="A47" s="8"/>
      <c r="B47" s="9" t="s">
        <v>52</v>
      </c>
      <c r="C47" s="9" t="s">
        <v>27</v>
      </c>
      <c r="D47" s="9"/>
      <c r="E47" s="9">
        <v>1</v>
      </c>
      <c r="F47" s="9"/>
      <c r="G47" s="51" t="s">
        <v>115</v>
      </c>
      <c r="H47" s="59">
        <v>319.37</v>
      </c>
    </row>
    <row r="48" spans="1:8" x14ac:dyDescent="0.3">
      <c r="A48" s="8"/>
      <c r="B48" s="9" t="s">
        <v>53</v>
      </c>
      <c r="C48" s="9" t="s">
        <v>27</v>
      </c>
      <c r="D48" s="9"/>
      <c r="E48" s="9">
        <v>1</v>
      </c>
      <c r="F48" s="9"/>
      <c r="G48" s="51" t="s">
        <v>115</v>
      </c>
      <c r="H48" s="59">
        <v>319.37</v>
      </c>
    </row>
    <row r="49" spans="1:8" x14ac:dyDescent="0.3">
      <c r="A49" s="8"/>
      <c r="B49" s="9" t="s">
        <v>54</v>
      </c>
      <c r="C49" s="9" t="s">
        <v>27</v>
      </c>
      <c r="D49" s="9"/>
      <c r="E49" s="9">
        <v>1</v>
      </c>
      <c r="F49" s="9"/>
      <c r="G49" s="51" t="s">
        <v>115</v>
      </c>
      <c r="H49" s="59">
        <v>319.37</v>
      </c>
    </row>
    <row r="50" spans="1:8" x14ac:dyDescent="0.3">
      <c r="A50" s="8"/>
      <c r="B50" s="9" t="s">
        <v>55</v>
      </c>
      <c r="C50" s="9" t="s">
        <v>27</v>
      </c>
      <c r="D50" s="9"/>
      <c r="E50" s="9">
        <v>1</v>
      </c>
      <c r="F50" s="9"/>
      <c r="G50" s="51" t="s">
        <v>115</v>
      </c>
      <c r="H50" s="59">
        <v>319.37</v>
      </c>
    </row>
    <row r="51" spans="1:8" x14ac:dyDescent="0.3">
      <c r="A51" s="8"/>
      <c r="B51" s="9" t="s">
        <v>56</v>
      </c>
      <c r="C51" s="9" t="s">
        <v>27</v>
      </c>
      <c r="D51" s="9"/>
      <c r="E51" s="9">
        <v>1</v>
      </c>
      <c r="F51" s="9"/>
      <c r="G51" s="51" t="s">
        <v>115</v>
      </c>
      <c r="H51" s="59">
        <v>319.37</v>
      </c>
    </row>
    <row r="52" spans="1:8" x14ac:dyDescent="0.3">
      <c r="A52" s="8"/>
      <c r="B52" s="9" t="s">
        <v>57</v>
      </c>
      <c r="C52" s="9" t="s">
        <v>27</v>
      </c>
      <c r="D52" s="9"/>
      <c r="E52" s="9">
        <v>1</v>
      </c>
      <c r="F52" s="9"/>
      <c r="G52" s="51" t="s">
        <v>115</v>
      </c>
      <c r="H52" s="59">
        <v>319.37</v>
      </c>
    </row>
    <row r="53" spans="1:8" x14ac:dyDescent="0.3">
      <c r="A53" s="8"/>
      <c r="B53" s="9" t="s">
        <v>58</v>
      </c>
      <c r="C53" s="9" t="s">
        <v>27</v>
      </c>
      <c r="D53" s="9"/>
      <c r="E53" s="9">
        <v>1</v>
      </c>
      <c r="F53" s="9"/>
      <c r="G53" s="51" t="s">
        <v>115</v>
      </c>
      <c r="H53" s="59">
        <v>319.37</v>
      </c>
    </row>
    <row r="54" spans="1:8" x14ac:dyDescent="0.3">
      <c r="A54" s="8"/>
      <c r="B54" s="9" t="s">
        <v>59</v>
      </c>
      <c r="C54" s="9" t="s">
        <v>27</v>
      </c>
      <c r="D54" s="9"/>
      <c r="E54" s="9">
        <v>1</v>
      </c>
      <c r="F54" s="9"/>
      <c r="G54" s="51" t="s">
        <v>115</v>
      </c>
      <c r="H54" s="59">
        <v>319.37</v>
      </c>
    </row>
    <row r="55" spans="1:8" x14ac:dyDescent="0.3">
      <c r="A55" s="8"/>
      <c r="B55" s="9" t="s">
        <v>60</v>
      </c>
      <c r="C55" s="9" t="s">
        <v>27</v>
      </c>
      <c r="D55" s="9"/>
      <c r="E55" s="9">
        <v>1</v>
      </c>
      <c r="F55" s="9"/>
      <c r="G55" s="51" t="s">
        <v>115</v>
      </c>
      <c r="H55" s="59">
        <v>319.37</v>
      </c>
    </row>
    <row r="56" spans="1:8" x14ac:dyDescent="0.3">
      <c r="A56" s="8"/>
      <c r="B56" s="9" t="s">
        <v>61</v>
      </c>
      <c r="C56" s="9" t="s">
        <v>27</v>
      </c>
      <c r="D56" s="9"/>
      <c r="E56" s="9">
        <v>1</v>
      </c>
      <c r="F56" s="9"/>
      <c r="G56" s="51" t="s">
        <v>115</v>
      </c>
      <c r="H56" s="59">
        <v>319.37</v>
      </c>
    </row>
    <row r="57" spans="1:8" x14ac:dyDescent="0.3">
      <c r="A57" s="8"/>
      <c r="B57" s="9" t="s">
        <v>62</v>
      </c>
      <c r="C57" s="9" t="s">
        <v>27</v>
      </c>
      <c r="D57" s="9"/>
      <c r="E57" s="9">
        <v>1</v>
      </c>
      <c r="F57" s="9"/>
      <c r="G57" s="51" t="s">
        <v>115</v>
      </c>
      <c r="H57" s="59">
        <v>319.37</v>
      </c>
    </row>
    <row r="58" spans="1:8" x14ac:dyDescent="0.3">
      <c r="A58" s="8"/>
      <c r="B58" s="9" t="s">
        <v>63</v>
      </c>
      <c r="C58" s="9" t="s">
        <v>27</v>
      </c>
      <c r="D58" s="9"/>
      <c r="E58" s="9">
        <v>1</v>
      </c>
      <c r="F58" s="9"/>
      <c r="G58" s="51" t="s">
        <v>115</v>
      </c>
      <c r="H58" s="59">
        <v>319.37</v>
      </c>
    </row>
    <row r="59" spans="1:8" x14ac:dyDescent="0.3">
      <c r="A59" s="8"/>
      <c r="B59" s="9" t="s">
        <v>64</v>
      </c>
      <c r="C59" s="9" t="s">
        <v>27</v>
      </c>
      <c r="D59" s="9"/>
      <c r="E59" s="9">
        <v>1</v>
      </c>
      <c r="F59" s="9"/>
      <c r="G59" s="51" t="s">
        <v>115</v>
      </c>
      <c r="H59" s="59">
        <v>319.37</v>
      </c>
    </row>
    <row r="60" spans="1:8" x14ac:dyDescent="0.3">
      <c r="A60" s="8"/>
      <c r="B60" s="9" t="s">
        <v>65</v>
      </c>
      <c r="C60" s="9" t="s">
        <v>27</v>
      </c>
      <c r="D60" s="9"/>
      <c r="E60" s="9">
        <v>1</v>
      </c>
      <c r="F60" s="9"/>
      <c r="G60" s="51" t="s">
        <v>115</v>
      </c>
      <c r="H60" s="59">
        <v>319.37</v>
      </c>
    </row>
    <row r="61" spans="1:8" x14ac:dyDescent="0.3">
      <c r="A61" s="8"/>
      <c r="B61" s="9" t="s">
        <v>66</v>
      </c>
      <c r="C61" s="9" t="s">
        <v>27</v>
      </c>
      <c r="D61" s="9"/>
      <c r="E61" s="9">
        <v>1</v>
      </c>
      <c r="F61" s="9"/>
      <c r="G61" s="51" t="s">
        <v>115</v>
      </c>
      <c r="H61" s="59">
        <v>319.37</v>
      </c>
    </row>
    <row r="62" spans="1:8" x14ac:dyDescent="0.3">
      <c r="A62" s="8"/>
      <c r="B62" s="9" t="s">
        <v>67</v>
      </c>
      <c r="C62" s="9" t="s">
        <v>27</v>
      </c>
      <c r="D62" s="9"/>
      <c r="E62" s="9">
        <v>1</v>
      </c>
      <c r="F62" s="9"/>
      <c r="G62" s="51" t="s">
        <v>115</v>
      </c>
      <c r="H62" s="59">
        <v>319.37</v>
      </c>
    </row>
    <row r="63" spans="1:8" x14ac:dyDescent="0.3">
      <c r="A63" s="8"/>
      <c r="B63" s="9" t="s">
        <v>68</v>
      </c>
      <c r="C63" s="9" t="s">
        <v>27</v>
      </c>
      <c r="D63" s="9"/>
      <c r="E63" s="9">
        <v>1</v>
      </c>
      <c r="F63" s="9"/>
      <c r="G63" s="51" t="s">
        <v>115</v>
      </c>
      <c r="H63" s="59">
        <v>319.37</v>
      </c>
    </row>
    <row r="64" spans="1:8" ht="14.4" thickBot="1" x14ac:dyDescent="0.35">
      <c r="A64" s="11"/>
      <c r="B64" s="12" t="s">
        <v>69</v>
      </c>
      <c r="C64" s="12" t="s">
        <v>27</v>
      </c>
      <c r="D64" s="12"/>
      <c r="E64" s="12">
        <v>1</v>
      </c>
      <c r="F64" s="12"/>
      <c r="G64" s="73" t="s">
        <v>115</v>
      </c>
      <c r="H64" s="60">
        <v>319.37</v>
      </c>
    </row>
    <row r="65" spans="1:9" ht="14.4" thickBot="1" x14ac:dyDescent="0.35">
      <c r="E65" s="77"/>
      <c r="F65" s="24" t="s">
        <v>96</v>
      </c>
      <c r="G65" s="24"/>
      <c r="H65" s="62">
        <f>SUM(H14:H64)</f>
        <v>27518.809999999976</v>
      </c>
    </row>
    <row r="66" spans="1:9" ht="15" thickTop="1" thickBot="1" x14ac:dyDescent="0.35">
      <c r="E66" s="26"/>
      <c r="F66" s="25" t="s">
        <v>97</v>
      </c>
      <c r="G66" s="25"/>
      <c r="H66" s="63">
        <f>H65+H11</f>
        <v>30001.179999999975</v>
      </c>
    </row>
    <row r="67" spans="1:9" ht="18.600000000000001" thickTop="1" x14ac:dyDescent="0.35">
      <c r="A67" s="1" t="s">
        <v>70</v>
      </c>
    </row>
    <row r="68" spans="1:9" ht="14.4" thickBot="1" x14ac:dyDescent="0.35"/>
    <row r="69" spans="1:9" s="6" customFormat="1" ht="30" customHeight="1" x14ac:dyDescent="0.3">
      <c r="A69" s="113" t="s">
        <v>2</v>
      </c>
      <c r="B69" s="115" t="s">
        <v>1</v>
      </c>
      <c r="C69" s="115" t="s">
        <v>1</v>
      </c>
      <c r="D69" s="130" t="s">
        <v>3</v>
      </c>
      <c r="E69" s="130"/>
      <c r="F69" s="115" t="s">
        <v>4</v>
      </c>
      <c r="G69" s="117" t="s">
        <v>112</v>
      </c>
      <c r="H69" s="126" t="s">
        <v>114</v>
      </c>
    </row>
    <row r="70" spans="1:9" s="6" customFormat="1" ht="15.75" customHeight="1" thickBot="1" x14ac:dyDescent="0.35">
      <c r="A70" s="114"/>
      <c r="B70" s="116"/>
      <c r="C70" s="116"/>
      <c r="D70" s="7" t="s">
        <v>89</v>
      </c>
      <c r="E70" s="7" t="s">
        <v>90</v>
      </c>
      <c r="F70" s="116"/>
      <c r="G70" s="118"/>
      <c r="H70" s="127"/>
    </row>
    <row r="71" spans="1:9" s="6" customFormat="1" x14ac:dyDescent="0.3">
      <c r="A71" s="119" t="s">
        <v>94</v>
      </c>
      <c r="B71" s="120"/>
      <c r="C71" s="15"/>
      <c r="D71" s="15"/>
      <c r="E71" s="15"/>
      <c r="F71" s="15"/>
      <c r="G71" s="17"/>
      <c r="H71" s="20"/>
    </row>
    <row r="72" spans="1:9" x14ac:dyDescent="0.3">
      <c r="A72" s="13" t="s">
        <v>5</v>
      </c>
      <c r="B72" s="14" t="s">
        <v>71</v>
      </c>
      <c r="C72" s="14" t="s">
        <v>72</v>
      </c>
      <c r="D72" s="14"/>
      <c r="E72" s="14">
        <v>1</v>
      </c>
      <c r="F72" s="14"/>
      <c r="G72" s="51" t="s">
        <v>115</v>
      </c>
      <c r="H72" s="55">
        <v>375.84</v>
      </c>
    </row>
    <row r="73" spans="1:9" x14ac:dyDescent="0.3">
      <c r="A73" s="8"/>
      <c r="B73" s="9" t="s">
        <v>73</v>
      </c>
      <c r="C73" s="9" t="s">
        <v>74</v>
      </c>
      <c r="D73" s="9">
        <v>2</v>
      </c>
      <c r="E73" s="9">
        <v>1</v>
      </c>
      <c r="F73" s="9"/>
      <c r="G73" s="51" t="s">
        <v>115</v>
      </c>
      <c r="H73" s="56">
        <v>1651.91</v>
      </c>
    </row>
    <row r="74" spans="1:9" s="30" customFormat="1" ht="26.25" customHeight="1" x14ac:dyDescent="0.3">
      <c r="A74" s="28"/>
      <c r="B74" s="29" t="s">
        <v>75</v>
      </c>
      <c r="C74" s="29" t="s">
        <v>76</v>
      </c>
      <c r="D74" s="29">
        <v>2</v>
      </c>
      <c r="E74" s="29">
        <v>3</v>
      </c>
      <c r="F74" s="27"/>
      <c r="G74" s="85" t="s">
        <v>115</v>
      </c>
      <c r="H74" s="64">
        <v>2099.17</v>
      </c>
      <c r="I74" s="30" t="s">
        <v>122</v>
      </c>
    </row>
    <row r="75" spans="1:9" s="30" customFormat="1" ht="39.75" customHeight="1" x14ac:dyDescent="0.3">
      <c r="A75" s="84" t="s">
        <v>15</v>
      </c>
      <c r="B75" s="29" t="s">
        <v>16</v>
      </c>
      <c r="C75" s="29" t="s">
        <v>27</v>
      </c>
      <c r="D75" s="29">
        <v>2</v>
      </c>
      <c r="E75" s="29">
        <v>2</v>
      </c>
      <c r="F75" s="27"/>
      <c r="G75" s="85" t="s">
        <v>115</v>
      </c>
      <c r="H75" s="64">
        <v>1123.73</v>
      </c>
      <c r="I75" s="102" t="s">
        <v>118</v>
      </c>
    </row>
    <row r="76" spans="1:9" x14ac:dyDescent="0.3">
      <c r="A76" s="10"/>
      <c r="B76" s="9" t="s">
        <v>18</v>
      </c>
      <c r="C76" s="9" t="s">
        <v>19</v>
      </c>
      <c r="D76" s="9"/>
      <c r="E76" s="9">
        <v>4</v>
      </c>
      <c r="F76" s="9"/>
      <c r="G76" s="51" t="s">
        <v>115</v>
      </c>
      <c r="H76" s="56">
        <v>860.24</v>
      </c>
    </row>
    <row r="77" spans="1:9" ht="14.4" thickBot="1" x14ac:dyDescent="0.35">
      <c r="A77" s="10"/>
      <c r="B77" s="9"/>
      <c r="C77" s="9"/>
      <c r="D77" s="9"/>
      <c r="E77" s="9"/>
      <c r="F77" s="23" t="s">
        <v>95</v>
      </c>
      <c r="G77" s="31"/>
      <c r="H77" s="65">
        <f>SUM(H72:H76)</f>
        <v>6110.8899999999994</v>
      </c>
    </row>
    <row r="78" spans="1:9" ht="14.4" thickTop="1" x14ac:dyDescent="0.3">
      <c r="A78" s="121" t="s">
        <v>6</v>
      </c>
      <c r="B78" s="122"/>
      <c r="C78" s="9"/>
      <c r="D78" s="9"/>
      <c r="E78" s="9"/>
      <c r="F78" s="9"/>
      <c r="G78" s="18"/>
      <c r="H78" s="55"/>
    </row>
    <row r="79" spans="1:9" s="30" customFormat="1" ht="55.2" x14ac:dyDescent="0.3">
      <c r="A79" s="84" t="s">
        <v>5</v>
      </c>
      <c r="B79" s="29" t="s">
        <v>8</v>
      </c>
      <c r="C79" s="29" t="s">
        <v>77</v>
      </c>
      <c r="D79" s="29"/>
      <c r="E79" s="29">
        <v>2</v>
      </c>
      <c r="F79" s="29"/>
      <c r="G79" s="79" t="s">
        <v>117</v>
      </c>
      <c r="H79" s="64">
        <v>1145.49</v>
      </c>
    </row>
    <row r="80" spans="1:9" s="30" customFormat="1" ht="55.2" x14ac:dyDescent="0.3">
      <c r="A80" s="28"/>
      <c r="B80" s="101" t="s">
        <v>9</v>
      </c>
      <c r="C80" s="101" t="s">
        <v>10</v>
      </c>
      <c r="D80" s="101"/>
      <c r="E80" s="101">
        <v>4</v>
      </c>
      <c r="F80" s="101"/>
      <c r="G80" s="103" t="s">
        <v>117</v>
      </c>
      <c r="H80" s="64">
        <v>0</v>
      </c>
      <c r="I80" s="30" t="s">
        <v>133</v>
      </c>
    </row>
    <row r="81" spans="1:9" x14ac:dyDescent="0.3">
      <c r="A81" s="8"/>
      <c r="B81" s="9" t="s">
        <v>78</v>
      </c>
      <c r="C81" s="9" t="s">
        <v>79</v>
      </c>
      <c r="D81" s="9"/>
      <c r="E81" s="9"/>
      <c r="F81" s="9">
        <v>2</v>
      </c>
      <c r="G81" s="19"/>
      <c r="H81" s="56">
        <v>386.81</v>
      </c>
      <c r="I81" s="4" t="s">
        <v>119</v>
      </c>
    </row>
    <row r="82" spans="1:9" x14ac:dyDescent="0.3">
      <c r="A82" s="8"/>
      <c r="B82" s="9" t="s">
        <v>80</v>
      </c>
      <c r="C82" s="9" t="s">
        <v>27</v>
      </c>
      <c r="D82" s="9"/>
      <c r="E82" s="9"/>
      <c r="F82" s="9">
        <v>1</v>
      </c>
      <c r="G82" s="19"/>
      <c r="H82" s="56">
        <v>245.35</v>
      </c>
      <c r="I82" s="4" t="s">
        <v>120</v>
      </c>
    </row>
    <row r="83" spans="1:9" s="30" customFormat="1" ht="55.2" x14ac:dyDescent="0.3">
      <c r="A83" s="28"/>
      <c r="B83" s="29" t="s">
        <v>81</v>
      </c>
      <c r="C83" s="29" t="s">
        <v>82</v>
      </c>
      <c r="D83" s="29"/>
      <c r="E83" s="29">
        <v>1</v>
      </c>
      <c r="F83" s="29">
        <v>4</v>
      </c>
      <c r="G83" s="79" t="s">
        <v>117</v>
      </c>
      <c r="H83" s="64">
        <v>1397.72</v>
      </c>
    </row>
    <row r="84" spans="1:9" x14ac:dyDescent="0.3">
      <c r="A84" s="10" t="s">
        <v>15</v>
      </c>
      <c r="B84" s="9" t="s">
        <v>20</v>
      </c>
      <c r="C84" s="9" t="s">
        <v>27</v>
      </c>
      <c r="D84" s="9"/>
      <c r="E84" s="9">
        <v>1</v>
      </c>
      <c r="F84" s="9"/>
      <c r="G84" s="51" t="s">
        <v>115</v>
      </c>
      <c r="H84" s="56">
        <v>314.81</v>
      </c>
    </row>
    <row r="85" spans="1:9" x14ac:dyDescent="0.3">
      <c r="A85" s="8"/>
      <c r="B85" s="9" t="s">
        <v>21</v>
      </c>
      <c r="C85" s="9" t="s">
        <v>27</v>
      </c>
      <c r="D85" s="9">
        <v>1</v>
      </c>
      <c r="E85" s="9">
        <v>1</v>
      </c>
      <c r="F85" s="9"/>
      <c r="G85" s="51" t="s">
        <v>115</v>
      </c>
      <c r="H85" s="56">
        <v>636.29</v>
      </c>
      <c r="I85" s="4" t="s">
        <v>121</v>
      </c>
    </row>
    <row r="86" spans="1:9" x14ac:dyDescent="0.3">
      <c r="A86" s="8"/>
      <c r="B86" s="9" t="s">
        <v>22</v>
      </c>
      <c r="C86" s="9" t="s">
        <v>27</v>
      </c>
      <c r="D86" s="9">
        <v>1</v>
      </c>
      <c r="E86" s="9">
        <v>1</v>
      </c>
      <c r="F86" s="9"/>
      <c r="G86" s="51" t="s">
        <v>115</v>
      </c>
      <c r="H86" s="56">
        <v>536.28</v>
      </c>
    </row>
    <row r="87" spans="1:9" x14ac:dyDescent="0.3">
      <c r="A87" s="8"/>
      <c r="B87" s="9" t="s">
        <v>23</v>
      </c>
      <c r="C87" s="9" t="s">
        <v>27</v>
      </c>
      <c r="D87" s="9">
        <v>1</v>
      </c>
      <c r="E87" s="9">
        <v>1</v>
      </c>
      <c r="F87" s="9"/>
      <c r="G87" s="51" t="s">
        <v>115</v>
      </c>
      <c r="H87" s="56">
        <v>536.28</v>
      </c>
    </row>
    <row r="88" spans="1:9" x14ac:dyDescent="0.3">
      <c r="A88" s="8"/>
      <c r="B88" s="9" t="s">
        <v>24</v>
      </c>
      <c r="C88" s="9" t="s">
        <v>27</v>
      </c>
      <c r="D88" s="9">
        <v>1</v>
      </c>
      <c r="E88" s="9">
        <v>1</v>
      </c>
      <c r="F88" s="9"/>
      <c r="G88" s="51" t="s">
        <v>115</v>
      </c>
      <c r="H88" s="56">
        <v>536.28</v>
      </c>
    </row>
    <row r="89" spans="1:9" s="30" customFormat="1" ht="55.2" x14ac:dyDescent="0.3">
      <c r="A89" s="28"/>
      <c r="B89" s="29" t="s">
        <v>25</v>
      </c>
      <c r="C89" s="29" t="s">
        <v>72</v>
      </c>
      <c r="D89" s="29"/>
      <c r="E89" s="29">
        <v>5</v>
      </c>
      <c r="F89" s="29"/>
      <c r="G89" s="79" t="s">
        <v>117</v>
      </c>
      <c r="H89" s="64">
        <v>2435.3000000000002</v>
      </c>
    </row>
    <row r="90" spans="1:9" x14ac:dyDescent="0.3">
      <c r="A90" s="8"/>
      <c r="B90" s="9" t="s">
        <v>28</v>
      </c>
      <c r="C90" s="9" t="s">
        <v>27</v>
      </c>
      <c r="D90" s="9"/>
      <c r="E90" s="9">
        <v>1</v>
      </c>
      <c r="F90" s="9"/>
      <c r="G90" s="51" t="s">
        <v>115</v>
      </c>
      <c r="H90" s="56">
        <v>418.32</v>
      </c>
      <c r="I90" s="4" t="s">
        <v>121</v>
      </c>
    </row>
    <row r="91" spans="1:9" x14ac:dyDescent="0.3">
      <c r="A91" s="8"/>
      <c r="B91" s="9" t="s">
        <v>29</v>
      </c>
      <c r="C91" s="9" t="s">
        <v>27</v>
      </c>
      <c r="D91" s="9"/>
      <c r="E91" s="9">
        <v>1</v>
      </c>
      <c r="F91" s="9"/>
      <c r="G91" s="51" t="s">
        <v>115</v>
      </c>
      <c r="H91" s="56">
        <v>314.81</v>
      </c>
    </row>
    <row r="92" spans="1:9" x14ac:dyDescent="0.3">
      <c r="A92" s="8"/>
      <c r="B92" s="9" t="s">
        <v>30</v>
      </c>
      <c r="C92" s="9" t="s">
        <v>27</v>
      </c>
      <c r="D92" s="9">
        <v>1</v>
      </c>
      <c r="E92" s="9">
        <v>1</v>
      </c>
      <c r="F92" s="9"/>
      <c r="G92" s="51" t="s">
        <v>115</v>
      </c>
      <c r="H92" s="56">
        <v>536.28</v>
      </c>
    </row>
    <row r="93" spans="1:9" x14ac:dyDescent="0.3">
      <c r="A93" s="8"/>
      <c r="B93" s="9" t="s">
        <v>31</v>
      </c>
      <c r="C93" s="9" t="s">
        <v>35</v>
      </c>
      <c r="D93" s="107">
        <v>10</v>
      </c>
      <c r="E93" s="107">
        <v>10</v>
      </c>
      <c r="F93" s="9"/>
      <c r="G93" s="51" t="s">
        <v>115</v>
      </c>
      <c r="H93" s="110">
        <v>5332.6</v>
      </c>
    </row>
    <row r="94" spans="1:9" x14ac:dyDescent="0.3">
      <c r="A94" s="8"/>
      <c r="B94" s="9" t="s">
        <v>32</v>
      </c>
      <c r="C94" s="9" t="s">
        <v>35</v>
      </c>
      <c r="D94" s="108"/>
      <c r="E94" s="108"/>
      <c r="F94" s="9"/>
      <c r="G94" s="51" t="s">
        <v>115</v>
      </c>
      <c r="H94" s="111"/>
    </row>
    <row r="95" spans="1:9" x14ac:dyDescent="0.3">
      <c r="A95" s="8"/>
      <c r="B95" s="9" t="s">
        <v>33</v>
      </c>
      <c r="C95" s="9" t="s">
        <v>35</v>
      </c>
      <c r="D95" s="108"/>
      <c r="E95" s="108"/>
      <c r="F95" s="9"/>
      <c r="G95" s="51" t="s">
        <v>115</v>
      </c>
      <c r="H95" s="111"/>
    </row>
    <row r="96" spans="1:9" x14ac:dyDescent="0.3">
      <c r="A96" s="8"/>
      <c r="B96" s="9" t="s">
        <v>34</v>
      </c>
      <c r="C96" s="9" t="s">
        <v>35</v>
      </c>
      <c r="D96" s="108"/>
      <c r="E96" s="108"/>
      <c r="F96" s="9"/>
      <c r="G96" s="51" t="s">
        <v>115</v>
      </c>
      <c r="H96" s="111"/>
    </row>
    <row r="97" spans="1:8" x14ac:dyDescent="0.3">
      <c r="A97" s="8"/>
      <c r="B97" s="9" t="s">
        <v>37</v>
      </c>
      <c r="C97" s="9" t="s">
        <v>35</v>
      </c>
      <c r="D97" s="108"/>
      <c r="E97" s="108"/>
      <c r="F97" s="9"/>
      <c r="G97" s="51" t="s">
        <v>115</v>
      </c>
      <c r="H97" s="111"/>
    </row>
    <row r="98" spans="1:8" x14ac:dyDescent="0.3">
      <c r="A98" s="8"/>
      <c r="B98" s="9" t="s">
        <v>38</v>
      </c>
      <c r="C98" s="9" t="s">
        <v>35</v>
      </c>
      <c r="D98" s="108"/>
      <c r="E98" s="108"/>
      <c r="F98" s="9"/>
      <c r="G98" s="51" t="s">
        <v>115</v>
      </c>
      <c r="H98" s="111"/>
    </row>
    <row r="99" spans="1:8" x14ac:dyDescent="0.3">
      <c r="A99" s="8"/>
      <c r="B99" s="9" t="s">
        <v>39</v>
      </c>
      <c r="C99" s="9" t="s">
        <v>35</v>
      </c>
      <c r="D99" s="108"/>
      <c r="E99" s="108"/>
      <c r="F99" s="9"/>
      <c r="G99" s="51" t="s">
        <v>115</v>
      </c>
      <c r="H99" s="111"/>
    </row>
    <row r="100" spans="1:8" x14ac:dyDescent="0.3">
      <c r="A100" s="8"/>
      <c r="B100" s="9" t="s">
        <v>40</v>
      </c>
      <c r="C100" s="9" t="s">
        <v>35</v>
      </c>
      <c r="D100" s="108"/>
      <c r="E100" s="108"/>
      <c r="F100" s="9"/>
      <c r="G100" s="51" t="s">
        <v>115</v>
      </c>
      <c r="H100" s="111"/>
    </row>
    <row r="101" spans="1:8" x14ac:dyDescent="0.3">
      <c r="A101" s="8"/>
      <c r="B101" s="9" t="s">
        <v>41</v>
      </c>
      <c r="C101" s="9" t="s">
        <v>35</v>
      </c>
      <c r="D101" s="108"/>
      <c r="E101" s="108"/>
      <c r="F101" s="9"/>
      <c r="G101" s="51" t="s">
        <v>115</v>
      </c>
      <c r="H101" s="111"/>
    </row>
    <row r="102" spans="1:8" x14ac:dyDescent="0.3">
      <c r="A102" s="8"/>
      <c r="B102" s="9" t="s">
        <v>83</v>
      </c>
      <c r="C102" s="9" t="s">
        <v>35</v>
      </c>
      <c r="D102" s="109"/>
      <c r="E102" s="109"/>
      <c r="F102" s="9"/>
      <c r="G102" s="51" t="s">
        <v>115</v>
      </c>
      <c r="H102" s="112"/>
    </row>
    <row r="103" spans="1:8" x14ac:dyDescent="0.3">
      <c r="A103" s="10" t="s">
        <v>42</v>
      </c>
      <c r="B103" s="9" t="s">
        <v>43</v>
      </c>
      <c r="C103" s="9" t="s">
        <v>27</v>
      </c>
      <c r="D103" s="9"/>
      <c r="E103" s="9">
        <v>1</v>
      </c>
      <c r="F103" s="9"/>
      <c r="G103" s="51" t="s">
        <v>115</v>
      </c>
      <c r="H103" s="56">
        <v>313.08999999999997</v>
      </c>
    </row>
    <row r="104" spans="1:8" x14ac:dyDescent="0.3">
      <c r="A104" s="8"/>
      <c r="B104" s="9" t="s">
        <v>44</v>
      </c>
      <c r="C104" s="9" t="s">
        <v>27</v>
      </c>
      <c r="D104" s="9"/>
      <c r="E104" s="9">
        <v>1</v>
      </c>
      <c r="F104" s="9"/>
      <c r="G104" s="51" t="s">
        <v>115</v>
      </c>
      <c r="H104" s="56">
        <v>313.08999999999997</v>
      </c>
    </row>
    <row r="105" spans="1:8" x14ac:dyDescent="0.3">
      <c r="A105" s="8"/>
      <c r="B105" s="9" t="s">
        <v>45</v>
      </c>
      <c r="C105" s="9" t="s">
        <v>27</v>
      </c>
      <c r="D105" s="9"/>
      <c r="E105" s="9">
        <v>1</v>
      </c>
      <c r="F105" s="9"/>
      <c r="G105" s="51" t="s">
        <v>115</v>
      </c>
      <c r="H105" s="56">
        <v>313.08999999999997</v>
      </c>
    </row>
    <row r="106" spans="1:8" x14ac:dyDescent="0.3">
      <c r="A106" s="8"/>
      <c r="B106" s="9" t="s">
        <v>46</v>
      </c>
      <c r="C106" s="9" t="s">
        <v>27</v>
      </c>
      <c r="D106" s="9"/>
      <c r="E106" s="9">
        <v>1</v>
      </c>
      <c r="F106" s="9"/>
      <c r="G106" s="51" t="s">
        <v>115</v>
      </c>
      <c r="H106" s="56">
        <v>313.08999999999997</v>
      </c>
    </row>
    <row r="107" spans="1:8" x14ac:dyDescent="0.3">
      <c r="A107" s="8"/>
      <c r="B107" s="9" t="s">
        <v>47</v>
      </c>
      <c r="C107" s="9" t="s">
        <v>27</v>
      </c>
      <c r="D107" s="9"/>
      <c r="E107" s="9">
        <v>1</v>
      </c>
      <c r="F107" s="9"/>
      <c r="G107" s="51" t="s">
        <v>115</v>
      </c>
      <c r="H107" s="56">
        <v>313.08999999999997</v>
      </c>
    </row>
    <row r="108" spans="1:8" x14ac:dyDescent="0.3">
      <c r="A108" s="8"/>
      <c r="B108" s="9" t="s">
        <v>48</v>
      </c>
      <c r="C108" s="9" t="s">
        <v>27</v>
      </c>
      <c r="D108" s="9"/>
      <c r="E108" s="9">
        <v>1</v>
      </c>
      <c r="F108" s="9"/>
      <c r="G108" s="51" t="s">
        <v>115</v>
      </c>
      <c r="H108" s="56">
        <v>313.08999999999997</v>
      </c>
    </row>
    <row r="109" spans="1:8" x14ac:dyDescent="0.3">
      <c r="A109" s="8"/>
      <c r="B109" s="9" t="s">
        <v>49</v>
      </c>
      <c r="C109" s="9" t="s">
        <v>27</v>
      </c>
      <c r="D109" s="9"/>
      <c r="E109" s="9">
        <v>1</v>
      </c>
      <c r="F109" s="9"/>
      <c r="G109" s="51" t="s">
        <v>115</v>
      </c>
      <c r="H109" s="56">
        <v>313.08999999999997</v>
      </c>
    </row>
    <row r="110" spans="1:8" s="30" customFormat="1" ht="55.2" x14ac:dyDescent="0.3">
      <c r="A110" s="28"/>
      <c r="B110" s="29" t="s">
        <v>84</v>
      </c>
      <c r="C110" s="29" t="s">
        <v>72</v>
      </c>
      <c r="D110" s="29"/>
      <c r="E110" s="29">
        <v>5</v>
      </c>
      <c r="F110" s="29"/>
      <c r="G110" s="79" t="s">
        <v>117</v>
      </c>
      <c r="H110" s="64">
        <v>2437.8000000000002</v>
      </c>
    </row>
    <row r="111" spans="1:8" x14ac:dyDescent="0.3">
      <c r="A111" s="8"/>
      <c r="B111" s="9" t="s">
        <v>51</v>
      </c>
      <c r="C111" s="9" t="s">
        <v>27</v>
      </c>
      <c r="D111" s="9"/>
      <c r="E111" s="9">
        <v>1</v>
      </c>
      <c r="F111" s="9"/>
      <c r="G111" s="51" t="s">
        <v>115</v>
      </c>
      <c r="H111" s="56">
        <v>313.08999999999997</v>
      </c>
    </row>
    <row r="112" spans="1:8" x14ac:dyDescent="0.3">
      <c r="A112" s="8"/>
      <c r="B112" s="9" t="s">
        <v>52</v>
      </c>
      <c r="C112" s="9" t="s">
        <v>27</v>
      </c>
      <c r="D112" s="9"/>
      <c r="E112" s="9">
        <v>1</v>
      </c>
      <c r="F112" s="9"/>
      <c r="G112" s="51" t="s">
        <v>115</v>
      </c>
      <c r="H112" s="56">
        <v>313.08999999999997</v>
      </c>
    </row>
    <row r="113" spans="1:8" x14ac:dyDescent="0.3">
      <c r="A113" s="8"/>
      <c r="B113" s="9" t="s">
        <v>53</v>
      </c>
      <c r="C113" s="9" t="s">
        <v>27</v>
      </c>
      <c r="D113" s="9"/>
      <c r="E113" s="9">
        <v>1</v>
      </c>
      <c r="F113" s="9"/>
      <c r="G113" s="51" t="s">
        <v>115</v>
      </c>
      <c r="H113" s="56">
        <v>313.08999999999997</v>
      </c>
    </row>
    <row r="114" spans="1:8" x14ac:dyDescent="0.3">
      <c r="A114" s="8"/>
      <c r="B114" s="9" t="s">
        <v>54</v>
      </c>
      <c r="C114" s="9" t="s">
        <v>27</v>
      </c>
      <c r="D114" s="9"/>
      <c r="E114" s="9">
        <v>1</v>
      </c>
      <c r="F114" s="9"/>
      <c r="G114" s="51" t="s">
        <v>115</v>
      </c>
      <c r="H114" s="56">
        <v>313.08999999999997</v>
      </c>
    </row>
    <row r="115" spans="1:8" x14ac:dyDescent="0.3">
      <c r="A115" s="8"/>
      <c r="B115" s="9" t="s">
        <v>56</v>
      </c>
      <c r="C115" s="9" t="s">
        <v>27</v>
      </c>
      <c r="D115" s="9"/>
      <c r="E115" s="9">
        <v>1</v>
      </c>
      <c r="F115" s="9"/>
      <c r="G115" s="51" t="s">
        <v>115</v>
      </c>
      <c r="H115" s="56">
        <v>313.08999999999997</v>
      </c>
    </row>
    <row r="116" spans="1:8" x14ac:dyDescent="0.3">
      <c r="A116" s="8"/>
      <c r="B116" s="9" t="s">
        <v>57</v>
      </c>
      <c r="C116" s="9" t="s">
        <v>27</v>
      </c>
      <c r="D116" s="9"/>
      <c r="E116" s="9">
        <v>1</v>
      </c>
      <c r="F116" s="9"/>
      <c r="G116" s="51" t="s">
        <v>115</v>
      </c>
      <c r="H116" s="56">
        <v>313.08999999999997</v>
      </c>
    </row>
    <row r="117" spans="1:8" x14ac:dyDescent="0.3">
      <c r="A117" s="8"/>
      <c r="B117" s="9" t="s">
        <v>58</v>
      </c>
      <c r="C117" s="9" t="s">
        <v>27</v>
      </c>
      <c r="D117" s="9"/>
      <c r="E117" s="9">
        <v>1</v>
      </c>
      <c r="F117" s="9"/>
      <c r="G117" s="51" t="s">
        <v>115</v>
      </c>
      <c r="H117" s="56">
        <v>313.08999999999997</v>
      </c>
    </row>
    <row r="118" spans="1:8" x14ac:dyDescent="0.3">
      <c r="A118" s="8"/>
      <c r="B118" s="9" t="s">
        <v>59</v>
      </c>
      <c r="C118" s="9" t="s">
        <v>27</v>
      </c>
      <c r="D118" s="9"/>
      <c r="E118" s="9">
        <v>1</v>
      </c>
      <c r="F118" s="9"/>
      <c r="G118" s="51" t="s">
        <v>115</v>
      </c>
      <c r="H118" s="56">
        <v>313.08999999999997</v>
      </c>
    </row>
    <row r="119" spans="1:8" x14ac:dyDescent="0.3">
      <c r="A119" s="8"/>
      <c r="B119" s="9" t="s">
        <v>60</v>
      </c>
      <c r="C119" s="9" t="s">
        <v>27</v>
      </c>
      <c r="D119" s="9"/>
      <c r="E119" s="9">
        <v>1</v>
      </c>
      <c r="F119" s="9"/>
      <c r="G119" s="51" t="s">
        <v>115</v>
      </c>
      <c r="H119" s="56">
        <v>313.08999999999997</v>
      </c>
    </row>
    <row r="120" spans="1:8" x14ac:dyDescent="0.3">
      <c r="A120" s="8"/>
      <c r="B120" s="9" t="s">
        <v>85</v>
      </c>
      <c r="C120" s="9" t="s">
        <v>27</v>
      </c>
      <c r="D120" s="9"/>
      <c r="E120" s="9">
        <v>1</v>
      </c>
      <c r="F120" s="9"/>
      <c r="G120" s="51" t="s">
        <v>115</v>
      </c>
      <c r="H120" s="56">
        <v>313.08999999999997</v>
      </c>
    </row>
    <row r="121" spans="1:8" x14ac:dyDescent="0.3">
      <c r="A121" s="8"/>
      <c r="B121" s="9" t="s">
        <v>86</v>
      </c>
      <c r="C121" s="9" t="s">
        <v>27</v>
      </c>
      <c r="D121" s="9"/>
      <c r="E121" s="9">
        <v>1</v>
      </c>
      <c r="F121" s="9"/>
      <c r="G121" s="51" t="s">
        <v>115</v>
      </c>
      <c r="H121" s="56">
        <v>313.08999999999997</v>
      </c>
    </row>
    <row r="122" spans="1:8" x14ac:dyDescent="0.3">
      <c r="A122" s="8"/>
      <c r="B122" s="9" t="s">
        <v>63</v>
      </c>
      <c r="C122" s="9" t="s">
        <v>27</v>
      </c>
      <c r="D122" s="9"/>
      <c r="E122" s="9">
        <v>1</v>
      </c>
      <c r="F122" s="9"/>
      <c r="G122" s="51" t="s">
        <v>115</v>
      </c>
      <c r="H122" s="56">
        <v>313.08999999999997</v>
      </c>
    </row>
    <row r="123" spans="1:8" x14ac:dyDescent="0.3">
      <c r="A123" s="8"/>
      <c r="B123" s="9" t="s">
        <v>64</v>
      </c>
      <c r="C123" s="9" t="s">
        <v>27</v>
      </c>
      <c r="D123" s="9"/>
      <c r="E123" s="9">
        <v>1</v>
      </c>
      <c r="F123" s="9"/>
      <c r="G123" s="51" t="s">
        <v>115</v>
      </c>
      <c r="H123" s="56">
        <v>313.08999999999997</v>
      </c>
    </row>
    <row r="124" spans="1:8" x14ac:dyDescent="0.3">
      <c r="A124" s="8"/>
      <c r="B124" s="9" t="s">
        <v>65</v>
      </c>
      <c r="C124" s="9" t="s">
        <v>27</v>
      </c>
      <c r="D124" s="9"/>
      <c r="E124" s="9">
        <v>1</v>
      </c>
      <c r="F124" s="9"/>
      <c r="G124" s="51" t="s">
        <v>115</v>
      </c>
      <c r="H124" s="56">
        <v>313.08999999999997</v>
      </c>
    </row>
    <row r="125" spans="1:8" x14ac:dyDescent="0.3">
      <c r="A125" s="8"/>
      <c r="B125" s="9" t="s">
        <v>66</v>
      </c>
      <c r="C125" s="9" t="s">
        <v>27</v>
      </c>
      <c r="D125" s="9"/>
      <c r="E125" s="9">
        <v>1</v>
      </c>
      <c r="F125" s="9"/>
      <c r="G125" s="51" t="s">
        <v>115</v>
      </c>
      <c r="H125" s="56">
        <v>313.08999999999997</v>
      </c>
    </row>
    <row r="126" spans="1:8" x14ac:dyDescent="0.3">
      <c r="A126" s="8"/>
      <c r="B126" s="9" t="s">
        <v>67</v>
      </c>
      <c r="C126" s="9" t="s">
        <v>27</v>
      </c>
      <c r="D126" s="9"/>
      <c r="E126" s="9">
        <v>1</v>
      </c>
      <c r="F126" s="9"/>
      <c r="G126" s="51" t="s">
        <v>115</v>
      </c>
      <c r="H126" s="56">
        <v>313.08999999999997</v>
      </c>
    </row>
    <row r="127" spans="1:8" x14ac:dyDescent="0.3">
      <c r="A127" s="8"/>
      <c r="B127" s="9" t="s">
        <v>68</v>
      </c>
      <c r="C127" s="9" t="s">
        <v>27</v>
      </c>
      <c r="D127" s="9"/>
      <c r="E127" s="9">
        <v>1</v>
      </c>
      <c r="F127" s="9"/>
      <c r="G127" s="51" t="s">
        <v>115</v>
      </c>
      <c r="H127" s="56">
        <v>313.08999999999997</v>
      </c>
    </row>
    <row r="128" spans="1:8" x14ac:dyDescent="0.3">
      <c r="A128" s="8"/>
      <c r="B128" s="9" t="s">
        <v>69</v>
      </c>
      <c r="C128" s="9" t="s">
        <v>27</v>
      </c>
      <c r="D128" s="9"/>
      <c r="E128" s="9">
        <v>1</v>
      </c>
      <c r="F128" s="9"/>
      <c r="G128" s="51" t="s">
        <v>115</v>
      </c>
      <c r="H128" s="56">
        <v>313.08999999999997</v>
      </c>
    </row>
    <row r="129" spans="1:10" x14ac:dyDescent="0.3">
      <c r="A129" s="8"/>
      <c r="B129" s="9" t="s">
        <v>87</v>
      </c>
      <c r="C129" s="9" t="s">
        <v>27</v>
      </c>
      <c r="D129" s="9"/>
      <c r="E129" s="9">
        <v>1</v>
      </c>
      <c r="F129" s="9"/>
      <c r="G129" s="51" t="s">
        <v>115</v>
      </c>
      <c r="H129" s="56">
        <v>313.08999999999997</v>
      </c>
    </row>
    <row r="130" spans="1:10" ht="14.4" thickBot="1" x14ac:dyDescent="0.35">
      <c r="A130" s="11"/>
      <c r="B130" s="12" t="s">
        <v>88</v>
      </c>
      <c r="C130" s="12" t="s">
        <v>27</v>
      </c>
      <c r="D130" s="12"/>
      <c r="E130" s="12">
        <v>1</v>
      </c>
      <c r="F130" s="12"/>
      <c r="G130" s="73" t="s">
        <v>115</v>
      </c>
      <c r="H130" s="61">
        <v>313.08999999999997</v>
      </c>
    </row>
    <row r="131" spans="1:10" x14ac:dyDescent="0.3">
      <c r="E131" s="71"/>
      <c r="F131" s="74" t="s">
        <v>96</v>
      </c>
      <c r="G131" s="74"/>
      <c r="H131" s="66">
        <f>SUM(H79:H130)</f>
        <v>25663.850000000002</v>
      </c>
    </row>
    <row r="132" spans="1:10" x14ac:dyDescent="0.3">
      <c r="E132" s="32"/>
      <c r="F132" s="33" t="s">
        <v>98</v>
      </c>
      <c r="G132" s="33"/>
      <c r="H132" s="67">
        <f>SUM(H131+H77)</f>
        <v>31774.74</v>
      </c>
    </row>
    <row r="133" spans="1:10" x14ac:dyDescent="0.3">
      <c r="E133" s="51"/>
      <c r="F133" s="39"/>
      <c r="G133" s="39"/>
      <c r="H133" s="40"/>
    </row>
    <row r="134" spans="1:10" s="2" customFormat="1" x14ac:dyDescent="0.3">
      <c r="B134" s="3"/>
      <c r="C134" s="3"/>
      <c r="D134" s="3"/>
      <c r="E134" s="38"/>
      <c r="F134" s="39" t="s">
        <v>99</v>
      </c>
      <c r="G134" s="39"/>
      <c r="H134" s="40">
        <f>H132+H66</f>
        <v>61775.919999999976</v>
      </c>
    </row>
    <row r="135" spans="1:10" s="2" customFormat="1" x14ac:dyDescent="0.3">
      <c r="B135" s="3"/>
      <c r="C135" s="3"/>
      <c r="D135" s="3"/>
      <c r="E135" s="38"/>
      <c r="F135" s="39" t="s">
        <v>100</v>
      </c>
      <c r="G135" s="39"/>
      <c r="H135" s="46" t="s">
        <v>108</v>
      </c>
    </row>
    <row r="136" spans="1:10" ht="14.4" thickBot="1" x14ac:dyDescent="0.35">
      <c r="E136" s="34"/>
      <c r="F136" s="35" t="s">
        <v>101</v>
      </c>
      <c r="G136" s="35"/>
      <c r="H136" s="36">
        <f>SUM(H134:H135)</f>
        <v>61775.919999999976</v>
      </c>
    </row>
    <row r="137" spans="1:10" ht="14.4" thickTop="1" x14ac:dyDescent="0.3">
      <c r="E137" s="105" t="s">
        <v>109</v>
      </c>
      <c r="F137" s="105"/>
      <c r="G137" s="52"/>
      <c r="H137" s="47">
        <f>H136*-0.06</f>
        <v>-3706.5551999999984</v>
      </c>
    </row>
    <row r="138" spans="1:10" ht="14.4" thickBot="1" x14ac:dyDescent="0.35">
      <c r="E138" s="106" t="s">
        <v>110</v>
      </c>
      <c r="F138" s="106"/>
      <c r="G138" s="34"/>
      <c r="H138" s="36">
        <f>H136+H137</f>
        <v>58069.364799999981</v>
      </c>
      <c r="J138" s="4" t="s">
        <v>136</v>
      </c>
    </row>
    <row r="139" spans="1:10" ht="14.4" thickTop="1" x14ac:dyDescent="0.3">
      <c r="E139" s="3"/>
      <c r="F139" s="37"/>
      <c r="G139" s="37"/>
      <c r="H139" s="21"/>
    </row>
  </sheetData>
  <mergeCells count="27">
    <mergeCell ref="A71:B71"/>
    <mergeCell ref="A78:B78"/>
    <mergeCell ref="A4:A5"/>
    <mergeCell ref="H4:H5"/>
    <mergeCell ref="H28:H37"/>
    <mergeCell ref="H69:H70"/>
    <mergeCell ref="A6:B6"/>
    <mergeCell ref="A13:B13"/>
    <mergeCell ref="D69:E69"/>
    <mergeCell ref="D4:E4"/>
    <mergeCell ref="F4:F5"/>
    <mergeCell ref="C4:C5"/>
    <mergeCell ref="B4:B5"/>
    <mergeCell ref="D28:D37"/>
    <mergeCell ref="E28:E37"/>
    <mergeCell ref="G4:G5"/>
    <mergeCell ref="A69:A70"/>
    <mergeCell ref="B69:B70"/>
    <mergeCell ref="C69:C70"/>
    <mergeCell ref="F69:F70"/>
    <mergeCell ref="G69:G70"/>
    <mergeCell ref="I17:I18"/>
    <mergeCell ref="E137:F137"/>
    <mergeCell ref="E138:F138"/>
    <mergeCell ref="D93:D102"/>
    <mergeCell ref="E93:E102"/>
    <mergeCell ref="H93:H10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Analysis</vt:lpstr>
      <vt:lpstr>Analysis!Print_Titles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Margaret</cp:lastModifiedBy>
  <cp:lastPrinted>2023-03-15T20:46:04Z</cp:lastPrinted>
  <dcterms:created xsi:type="dcterms:W3CDTF">2022-12-15T09:12:59Z</dcterms:created>
  <dcterms:modified xsi:type="dcterms:W3CDTF">2023-04-21T14:54:31Z</dcterms:modified>
</cp:coreProperties>
</file>